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2"/>
  </bookViews>
  <sheets>
    <sheet name="Theo Đăng ký" sheetId="4" r:id="rId1"/>
    <sheet name="PL 01 Dự kiến kế hoạch" sheetId="2" r:id="rId2"/>
    <sheet name="PL 02" sheetId="3" r:id="rId3"/>
  </sheets>
  <definedNames>
    <definedName name="_xlnm.Print_Titles" localSheetId="1">'PL 01 Dự kiến kế hoạch'!$4:$5</definedName>
    <definedName name="_xlnm.Print_Titles" localSheetId="0">'Theo Đăng ký'!$4:$5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H27" i="4" l="1"/>
  <c r="H26" i="4" l="1"/>
  <c r="H25" i="4"/>
  <c r="H34" i="4"/>
  <c r="H30" i="4"/>
  <c r="H29" i="4" s="1"/>
  <c r="H28" i="4"/>
  <c r="H24" i="4"/>
  <c r="H23" i="4"/>
  <c r="H22" i="4"/>
  <c r="H21" i="4"/>
  <c r="H20" i="4" s="1"/>
  <c r="H19" i="4"/>
  <c r="H18" i="4"/>
  <c r="H17" i="4"/>
  <c r="H16" i="4"/>
  <c r="F15" i="4"/>
  <c r="H14" i="4"/>
  <c r="H13" i="4"/>
  <c r="H11" i="4" s="1"/>
  <c r="H12" i="4"/>
  <c r="F11" i="4"/>
  <c r="H7" i="4"/>
  <c r="H31" i="2"/>
  <c r="F10" i="4" l="1"/>
  <c r="H15" i="4"/>
  <c r="H10" i="4" s="1"/>
  <c r="H6" i="4" s="1"/>
  <c r="H36" i="4" s="1"/>
  <c r="H25" i="2"/>
  <c r="H22" i="2"/>
  <c r="H23" i="2"/>
  <c r="H24" i="2"/>
  <c r="H21" i="2"/>
  <c r="H17" i="2"/>
  <c r="H18" i="2"/>
  <c r="H19" i="2"/>
  <c r="H16" i="2"/>
  <c r="H14" i="2"/>
  <c r="H13" i="2"/>
  <c r="H12" i="2"/>
  <c r="F11" i="2"/>
  <c r="F13" i="3"/>
  <c r="F11" i="3"/>
  <c r="F8" i="3"/>
  <c r="F12" i="3"/>
  <c r="F10" i="3"/>
  <c r="F9" i="3"/>
  <c r="F7" i="3"/>
  <c r="F6" i="3"/>
  <c r="H20" i="2" l="1"/>
  <c r="H27" i="2" l="1"/>
  <c r="H26" i="2" s="1"/>
  <c r="F20" i="2"/>
  <c r="H15" i="2"/>
  <c r="F15" i="2"/>
  <c r="H11" i="2"/>
  <c r="H10" i="2" l="1"/>
  <c r="F10" i="2"/>
  <c r="H7" i="2" l="1"/>
  <c r="H6" i="2" l="1"/>
  <c r="H33" i="2" s="1"/>
</calcChain>
</file>

<file path=xl/sharedStrings.xml><?xml version="1.0" encoding="utf-8"?>
<sst xmlns="http://schemas.openxmlformats.org/spreadsheetml/2006/main" count="237" uniqueCount="86">
  <si>
    <t>TT</t>
  </si>
  <si>
    <t>Nội dung</t>
  </si>
  <si>
    <t>ĐVT</t>
  </si>
  <si>
    <t>Hỗ trợ mua máy cấy phục vụ cơ giới hóa trong sản xuất lúa</t>
  </si>
  <si>
    <t>máy</t>
  </si>
  <si>
    <t>Hỗ trợ kinh phí cấy máy, phun thuốc BVTV bằng thiết bị bay không người lái</t>
  </si>
  <si>
    <t>Hỗ trợ kinh phí cấy máy</t>
  </si>
  <si>
    <t>ha</t>
  </si>
  <si>
    <t>Hỗ trợ phun thuốc BVTV bằng thiết bị bay không người lái</t>
  </si>
  <si>
    <t>Máy</t>
  </si>
  <si>
    <t>Chế phẩm sinh học để xử lý phụ phẩm cây trồng, rơm rạ</t>
  </si>
  <si>
    <t>Tập huấn</t>
  </si>
  <si>
    <t>Lớp</t>
  </si>
  <si>
    <t>HTX NNDV Nam Dương</t>
  </si>
  <si>
    <t>Địa chỉ</t>
  </si>
  <si>
    <t>Số lượng</t>
  </si>
  <si>
    <t>Kinh phí đề nghị hỗ trợ</t>
  </si>
  <si>
    <t>HTX KD DVNN Đinh Xuyên</t>
  </si>
  <si>
    <t>Thôn Đinh Xuyên</t>
  </si>
  <si>
    <t>Thôn Đặng Giang</t>
  </si>
  <si>
    <t>Thôn Nam Dương</t>
  </si>
  <si>
    <t>Kho</t>
  </si>
  <si>
    <t>Máy sấy Thăng Hoa</t>
  </si>
  <si>
    <t>Kho Đông Lạnh</t>
  </si>
  <si>
    <t>Máy Hút Chân Không</t>
  </si>
  <si>
    <t>Hỗ trợ cấp mã số vùng trồng</t>
  </si>
  <si>
    <t>Thôn Dư Xá</t>
  </si>
  <si>
    <t>Thôn Nội Xá</t>
  </si>
  <si>
    <t>HTX KDDV NN Đinh Xuyên</t>
  </si>
  <si>
    <t>HTX KDDV NN Dư Xá</t>
  </si>
  <si>
    <t>HTXSXNN Thanh Giang.</t>
  </si>
  <si>
    <t>HTX NNDV Thái Bình</t>
  </si>
  <si>
    <t>HTX SXKD DVNN Hoà Phú</t>
  </si>
  <si>
    <t>HTX SXKD DV Cây Ăn Quả Dư Xá</t>
  </si>
  <si>
    <t>HTX NN Hùng Thuận</t>
  </si>
  <si>
    <t>HTX DVNN Nội Xá</t>
  </si>
  <si>
    <t>HTXNN Trà Sen Tân An</t>
  </si>
  <si>
    <t>I</t>
  </si>
  <si>
    <t>II</t>
  </si>
  <si>
    <t>2.1</t>
  </si>
  <si>
    <t>2.2</t>
  </si>
  <si>
    <t>Nội dung do ngân sách xã hỗ trợ thực hiện</t>
  </si>
  <si>
    <t>Nội dung đề nghị Thành phố hỗ trợ thực hiện</t>
  </si>
  <si>
    <t>Tên tổ chức/Cá nhân thực hiện</t>
  </si>
  <si>
    <t>Máy cấy</t>
  </si>
  <si>
    <t>Hỗ trợ phun thuốc BVTV</t>
  </si>
  <si>
    <t>Hỗ trợ chế phẩm sinh học</t>
  </si>
  <si>
    <t>Ghi chú</t>
  </si>
  <si>
    <t>Tổng cộng</t>
  </si>
  <si>
    <t xml:space="preserve">Phụ biểu 01: Tổng hợp nhu cầu kinh phí thực hiện Nghị quyết số 53/2025/NQ-HĐND ngày 26/11/2025 của HĐND Thành phố 
trên địa bàn xã Hòa Xá năm 2026 </t>
  </si>
  <si>
    <t>Thôn Thanh Bồ</t>
  </si>
  <si>
    <t>Diễn giải nội dung</t>
  </si>
  <si>
    <t>Nhà nước hỗ trợ</t>
  </si>
  <si>
    <t xml:space="preserve">Nước uống </t>
  </si>
  <si>
    <t>Phô tô tài liệu, văn phòng phẩm</t>
  </si>
  <si>
    <t>bộ</t>
  </si>
  <si>
    <t>Giảng viên</t>
  </si>
  <si>
    <t>buổi</t>
  </si>
  <si>
    <t>ngày</t>
  </si>
  <si>
    <t>người</t>
  </si>
  <si>
    <t xml:space="preserve">Phụ biểu 02: DỰ TOÁN CHI TIẾT TẬP HUẤN CHUYỂN GIAO KHKT </t>
  </si>
  <si>
    <t>(Áp dụng cho 01 lớp tập huấn)</t>
  </si>
  <si>
    <t>Hướng dẫn viên (trợ giảng)</t>
  </si>
  <si>
    <t>Phụ cấp tiền ăn Giảng viên</t>
  </si>
  <si>
    <t>Hỗ trợ tiền ăn học viên</t>
  </si>
  <si>
    <t>Hội trường, maket, loa đài, trang trí, phục vụ…</t>
  </si>
  <si>
    <t>Định mức (đồng)</t>
  </si>
  <si>
    <t>Thành tiền (đồng)</t>
  </si>
  <si>
    <t>mã số</t>
  </si>
  <si>
    <t>Mức hỗ trợ tối đa (Theo NQ53)</t>
  </si>
  <si>
    <t>HTX SXKD DVNN Kim Châm</t>
  </si>
  <si>
    <t>Thôn Kim Châm</t>
  </si>
  <si>
    <t>Thôn Thái Bình</t>
  </si>
  <si>
    <t>(Kèm theo Kế hoạch số         /KH-UBND ngày         tháng        năm 2026 của UBND xã Hòa Xá)</t>
  </si>
  <si>
    <t>Cấp mã số vùng trồng</t>
  </si>
  <si>
    <t>Đơn vị tính: 1.000 đồng</t>
  </si>
  <si>
    <t>Hỗ trợ cơ sở chế biến, bảo quản giống, bảo quản nông sản (Hỗ trợ thiết bị, máy móc)</t>
  </si>
  <si>
    <t xml:space="preserve">Tối đa 1 tỷ đồng/tổ chức (cá nhân) </t>
  </si>
  <si>
    <t>(Theo đăng ký của các tổ chức/cá nhân)</t>
  </si>
  <si>
    <t>Tối đa 1 tỷ đồng/tổ chức, cá nhân</t>
  </si>
  <si>
    <t>Chi phí tư vấn: 15 triệu đồng/mã số; chi phí phân tích 7,5 triệu đồng/mã số.</t>
  </si>
  <si>
    <t xml:space="preserve">Hỗ trợ 250 nghìn đồng/ha/lần phun, tối đa không quá 2 lần/vụ </t>
  </si>
  <si>
    <t>Thôn Triều Khê</t>
  </si>
  <si>
    <t>HTX DVNN Nam Dương</t>
  </si>
  <si>
    <t>HTX DVNN Triều Khê</t>
  </si>
  <si>
    <t>Chi phí tư vấn 15 triệu đồng/mã số; chi phí phân tích 7,5 triệu đồng/mã số.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</si>
</sst>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.VnTime"/>
      <family val="2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/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14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4" xfId="0" applyFont="1" applyFill="1" applyBorder="1"/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14" xfId="0" applyFont="1" applyFill="1" applyBorder="1"/>
    <xf numFmtId="0" fontId="4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16" xfId="0" applyFont="1" applyFill="1" applyBorder="1"/>
    <xf numFmtId="0" fontId="2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164" fontId="4" fillId="0" borderId="17" xfId="1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0" fontId="4" fillId="0" borderId="18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1" applyNumberFormat="1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 shrinkToFit="1"/>
    </xf>
    <xf numFmtId="164" fontId="3" fillId="0" borderId="8" xfId="1" applyNumberFormat="1" applyFont="1" applyFill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"/>
  <sheetViews>
    <sheetView workbookViewId="0">
      <selection activeCell="H39" sqref="H39"/>
    </sheetView>
  </sheetViews>
  <sheetFormatPr defaultColWidth="9.140625" defaultRowHeight="15.75" x14ac:dyDescent="0.25"/>
  <cols>
    <col min="1" max="1" width="5" style="1" customWidth="1"/>
    <col min="2" max="2" width="41.28515625" style="1" customWidth="1"/>
    <col min="3" max="3" width="33.5703125" style="1" customWidth="1"/>
    <col min="4" max="4" width="19" style="1" customWidth="1"/>
    <col min="5" max="5" width="7.140625" style="1" customWidth="1"/>
    <col min="6" max="6" width="9.7109375" style="1" bestFit="1" customWidth="1"/>
    <col min="7" max="7" width="15.28515625" style="77" customWidth="1"/>
    <col min="8" max="8" width="19.5703125" style="77" customWidth="1"/>
    <col min="9" max="9" width="18.5703125" style="1" customWidth="1"/>
    <col min="10" max="11" width="9.5703125" style="1" customWidth="1"/>
    <col min="12" max="16384" width="9.140625" style="1"/>
  </cols>
  <sheetData>
    <row r="1" spans="1:10" ht="18.75" x14ac:dyDescent="0.25">
      <c r="A1" s="89" t="s">
        <v>49</v>
      </c>
      <c r="B1" s="89"/>
      <c r="C1" s="89"/>
      <c r="D1" s="89"/>
      <c r="E1" s="89"/>
      <c r="F1" s="89"/>
      <c r="G1" s="89"/>
      <c r="H1" s="89"/>
      <c r="I1" s="89"/>
    </row>
    <row r="2" spans="1:10" ht="18.75" x14ac:dyDescent="0.25">
      <c r="A2" s="90" t="s">
        <v>73</v>
      </c>
      <c r="B2" s="90"/>
      <c r="C2" s="90"/>
      <c r="D2" s="90"/>
      <c r="E2" s="90"/>
      <c r="F2" s="90"/>
      <c r="G2" s="90"/>
      <c r="H2" s="90"/>
      <c r="I2" s="90"/>
    </row>
    <row r="3" spans="1:10" ht="20.25" thickBot="1" x14ac:dyDescent="0.3">
      <c r="A3" s="76"/>
      <c r="B3" s="76"/>
      <c r="C3" s="96" t="s">
        <v>78</v>
      </c>
      <c r="D3" s="96"/>
      <c r="E3" s="96"/>
      <c r="F3" s="96"/>
      <c r="G3" s="96"/>
      <c r="H3" s="91" t="s">
        <v>75</v>
      </c>
      <c r="I3" s="91"/>
    </row>
    <row r="4" spans="1:10" ht="16.5" thickTop="1" x14ac:dyDescent="0.25">
      <c r="A4" s="92" t="s">
        <v>0</v>
      </c>
      <c r="B4" s="94" t="s">
        <v>1</v>
      </c>
      <c r="C4" s="94" t="s">
        <v>43</v>
      </c>
      <c r="D4" s="94" t="s">
        <v>14</v>
      </c>
      <c r="E4" s="94" t="s">
        <v>2</v>
      </c>
      <c r="F4" s="94" t="s">
        <v>15</v>
      </c>
      <c r="G4" s="94" t="s">
        <v>69</v>
      </c>
      <c r="H4" s="94" t="s">
        <v>16</v>
      </c>
      <c r="I4" s="97" t="s">
        <v>47</v>
      </c>
    </row>
    <row r="5" spans="1:10" ht="27.75" customHeight="1" thickBot="1" x14ac:dyDescent="0.3">
      <c r="A5" s="93"/>
      <c r="B5" s="95"/>
      <c r="C5" s="95"/>
      <c r="D5" s="95"/>
      <c r="E5" s="95"/>
      <c r="F5" s="95"/>
      <c r="G5" s="95"/>
      <c r="H5" s="95"/>
      <c r="I5" s="98"/>
    </row>
    <row r="6" spans="1:10" ht="16.5" thickTop="1" x14ac:dyDescent="0.25">
      <c r="A6" s="24" t="s">
        <v>37</v>
      </c>
      <c r="B6" s="99" t="s">
        <v>41</v>
      </c>
      <c r="C6" s="100"/>
      <c r="D6" s="100"/>
      <c r="E6" s="101"/>
      <c r="F6" s="25"/>
      <c r="G6" s="25"/>
      <c r="H6" s="26">
        <f>+H7+H10+H20+H28</f>
        <v>2444160</v>
      </c>
      <c r="I6" s="27"/>
    </row>
    <row r="7" spans="1:10" ht="31.5" x14ac:dyDescent="0.25">
      <c r="A7" s="28">
        <v>1</v>
      </c>
      <c r="B7" s="29" t="s">
        <v>3</v>
      </c>
      <c r="C7" s="30"/>
      <c r="D7" s="30"/>
      <c r="E7" s="31" t="s">
        <v>4</v>
      </c>
      <c r="F7" s="31">
        <v>3</v>
      </c>
      <c r="G7" s="32"/>
      <c r="H7" s="33">
        <f>SUM(H8:H9)</f>
        <v>600000</v>
      </c>
      <c r="I7" s="34"/>
    </row>
    <row r="8" spans="1:10" s="2" customFormat="1" x14ac:dyDescent="0.25">
      <c r="A8" s="35"/>
      <c r="B8" s="36" t="s">
        <v>44</v>
      </c>
      <c r="C8" s="37" t="s">
        <v>28</v>
      </c>
      <c r="D8" s="37" t="s">
        <v>18</v>
      </c>
      <c r="E8" s="38" t="s">
        <v>4</v>
      </c>
      <c r="F8" s="38">
        <v>1</v>
      </c>
      <c r="G8" s="39">
        <v>200000</v>
      </c>
      <c r="H8" s="40">
        <v>200000</v>
      </c>
      <c r="I8" s="41"/>
    </row>
    <row r="9" spans="1:10" s="2" customFormat="1" x14ac:dyDescent="0.25">
      <c r="A9" s="35"/>
      <c r="B9" s="36" t="s">
        <v>44</v>
      </c>
      <c r="C9" s="37" t="s">
        <v>30</v>
      </c>
      <c r="D9" s="37" t="s">
        <v>50</v>
      </c>
      <c r="E9" s="38" t="s">
        <v>4</v>
      </c>
      <c r="F9" s="38">
        <v>2</v>
      </c>
      <c r="G9" s="39">
        <v>200000</v>
      </c>
      <c r="H9" s="40">
        <v>400000</v>
      </c>
      <c r="I9" s="41"/>
    </row>
    <row r="10" spans="1:10" ht="31.5" x14ac:dyDescent="0.25">
      <c r="A10" s="28">
        <v>2</v>
      </c>
      <c r="B10" s="29" t="s">
        <v>5</v>
      </c>
      <c r="C10" s="29"/>
      <c r="D10" s="29"/>
      <c r="E10" s="31" t="s">
        <v>7</v>
      </c>
      <c r="F10" s="31">
        <f>SUM(F15+F11)</f>
        <v>360</v>
      </c>
      <c r="G10" s="32"/>
      <c r="H10" s="33">
        <f>SUM(H15+H11)</f>
        <v>277500</v>
      </c>
      <c r="I10" s="34"/>
      <c r="J10" s="3"/>
    </row>
    <row r="11" spans="1:10" s="4" customFormat="1" x14ac:dyDescent="0.25">
      <c r="A11" s="35" t="s">
        <v>39</v>
      </c>
      <c r="B11" s="42" t="s">
        <v>6</v>
      </c>
      <c r="C11" s="42"/>
      <c r="D11" s="42"/>
      <c r="E11" s="43" t="s">
        <v>7</v>
      </c>
      <c r="F11" s="43">
        <f>SUM(F12:F14)</f>
        <v>65</v>
      </c>
      <c r="G11" s="44"/>
      <c r="H11" s="45">
        <f>SUM(H12:H14)</f>
        <v>130000</v>
      </c>
      <c r="I11" s="46"/>
    </row>
    <row r="12" spans="1:10" s="2" customFormat="1" x14ac:dyDescent="0.25">
      <c r="A12" s="47"/>
      <c r="B12" s="37" t="s">
        <v>6</v>
      </c>
      <c r="C12" s="37" t="s">
        <v>34</v>
      </c>
      <c r="D12" s="37" t="s">
        <v>27</v>
      </c>
      <c r="E12" s="38" t="s">
        <v>7</v>
      </c>
      <c r="F12" s="38">
        <v>15</v>
      </c>
      <c r="G12" s="39">
        <v>2000</v>
      </c>
      <c r="H12" s="40">
        <f>G12*F12</f>
        <v>30000</v>
      </c>
      <c r="I12" s="41"/>
    </row>
    <row r="13" spans="1:10" s="2" customFormat="1" x14ac:dyDescent="0.25">
      <c r="A13" s="47"/>
      <c r="B13" s="37" t="s">
        <v>6</v>
      </c>
      <c r="C13" s="36" t="s">
        <v>35</v>
      </c>
      <c r="D13" s="37" t="s">
        <v>27</v>
      </c>
      <c r="E13" s="38" t="s">
        <v>7</v>
      </c>
      <c r="F13" s="38">
        <v>30</v>
      </c>
      <c r="G13" s="39">
        <v>2000</v>
      </c>
      <c r="H13" s="40">
        <f>G13*F13</f>
        <v>60000</v>
      </c>
      <c r="I13" s="41"/>
    </row>
    <row r="14" spans="1:10" s="2" customFormat="1" x14ac:dyDescent="0.25">
      <c r="A14" s="47"/>
      <c r="B14" s="37" t="s">
        <v>6</v>
      </c>
      <c r="C14" s="37" t="s">
        <v>31</v>
      </c>
      <c r="D14" s="37" t="s">
        <v>72</v>
      </c>
      <c r="E14" s="38" t="s">
        <v>7</v>
      </c>
      <c r="F14" s="38">
        <v>20</v>
      </c>
      <c r="G14" s="39">
        <v>2000</v>
      </c>
      <c r="H14" s="40">
        <f>G14*F14</f>
        <v>40000</v>
      </c>
      <c r="I14" s="41"/>
    </row>
    <row r="15" spans="1:10" s="4" customFormat="1" ht="31.5" x14ac:dyDescent="0.25">
      <c r="A15" s="35" t="s">
        <v>40</v>
      </c>
      <c r="B15" s="48" t="s">
        <v>8</v>
      </c>
      <c r="C15" s="42"/>
      <c r="D15" s="42"/>
      <c r="E15" s="43"/>
      <c r="F15" s="43">
        <f>SUM(F16:F19)</f>
        <v>295</v>
      </c>
      <c r="G15" s="44"/>
      <c r="H15" s="45">
        <f>SUM(H16:H19)</f>
        <v>147500</v>
      </c>
      <c r="I15" s="46"/>
    </row>
    <row r="16" spans="1:10" s="2" customFormat="1" x14ac:dyDescent="0.25">
      <c r="A16" s="47"/>
      <c r="B16" s="36" t="s">
        <v>45</v>
      </c>
      <c r="C16" s="36" t="s">
        <v>34</v>
      </c>
      <c r="D16" s="37" t="s">
        <v>27</v>
      </c>
      <c r="E16" s="38" t="s">
        <v>7</v>
      </c>
      <c r="F16" s="38">
        <v>15</v>
      </c>
      <c r="G16" s="39">
        <v>500</v>
      </c>
      <c r="H16" s="40">
        <f>G16*F16</f>
        <v>7500</v>
      </c>
      <c r="I16" s="102" t="s">
        <v>81</v>
      </c>
    </row>
    <row r="17" spans="1:10" s="2" customFormat="1" x14ac:dyDescent="0.25">
      <c r="A17" s="47"/>
      <c r="B17" s="36" t="s">
        <v>45</v>
      </c>
      <c r="C17" s="36" t="s">
        <v>35</v>
      </c>
      <c r="D17" s="37" t="s">
        <v>27</v>
      </c>
      <c r="E17" s="38" t="s">
        <v>7</v>
      </c>
      <c r="F17" s="38">
        <v>30</v>
      </c>
      <c r="G17" s="39">
        <v>500</v>
      </c>
      <c r="H17" s="40">
        <f t="shared" ref="H17:H19" si="0">G17*F17</f>
        <v>15000</v>
      </c>
      <c r="I17" s="103"/>
    </row>
    <row r="18" spans="1:10" s="2" customFormat="1" x14ac:dyDescent="0.25">
      <c r="A18" s="47"/>
      <c r="B18" s="36" t="s">
        <v>45</v>
      </c>
      <c r="C18" s="36" t="s">
        <v>31</v>
      </c>
      <c r="D18" s="37" t="s">
        <v>72</v>
      </c>
      <c r="E18" s="38" t="s">
        <v>7</v>
      </c>
      <c r="F18" s="38">
        <v>20</v>
      </c>
      <c r="G18" s="39">
        <v>500</v>
      </c>
      <c r="H18" s="40">
        <f t="shared" si="0"/>
        <v>10000</v>
      </c>
      <c r="I18" s="103"/>
    </row>
    <row r="19" spans="1:10" s="2" customFormat="1" x14ac:dyDescent="0.25">
      <c r="A19" s="49"/>
      <c r="B19" s="36" t="s">
        <v>45</v>
      </c>
      <c r="C19" s="37" t="s">
        <v>32</v>
      </c>
      <c r="D19" s="50" t="s">
        <v>19</v>
      </c>
      <c r="E19" s="51" t="s">
        <v>7</v>
      </c>
      <c r="F19" s="38">
        <v>230</v>
      </c>
      <c r="G19" s="39">
        <v>500</v>
      </c>
      <c r="H19" s="40">
        <f t="shared" si="0"/>
        <v>115000</v>
      </c>
      <c r="I19" s="104"/>
    </row>
    <row r="20" spans="1:10" ht="31.5" x14ac:dyDescent="0.25">
      <c r="A20" s="53">
        <v>3</v>
      </c>
      <c r="B20" s="54" t="s">
        <v>10</v>
      </c>
      <c r="C20" s="29"/>
      <c r="D20" s="29"/>
      <c r="E20" s="31" t="s">
        <v>7</v>
      </c>
      <c r="F20" s="55">
        <f>SUM(F21:F27)</f>
        <v>608.4</v>
      </c>
      <c r="G20" s="56"/>
      <c r="H20" s="57">
        <f>SUM(H21:H27)</f>
        <v>1460160</v>
      </c>
      <c r="I20" s="34"/>
      <c r="J20" s="5"/>
    </row>
    <row r="21" spans="1:10" s="2" customFormat="1" x14ac:dyDescent="0.25">
      <c r="A21" s="49"/>
      <c r="B21" s="36" t="s">
        <v>46</v>
      </c>
      <c r="C21" s="36" t="s">
        <v>17</v>
      </c>
      <c r="D21" s="37" t="s">
        <v>18</v>
      </c>
      <c r="E21" s="38" t="s">
        <v>7</v>
      </c>
      <c r="F21" s="66">
        <v>76</v>
      </c>
      <c r="G21" s="59">
        <v>2400</v>
      </c>
      <c r="H21" s="52">
        <f t="shared" ref="H21:H28" si="1">G21*F21</f>
        <v>182400</v>
      </c>
      <c r="I21" s="60"/>
    </row>
    <row r="22" spans="1:10" s="2" customFormat="1" x14ac:dyDescent="0.25">
      <c r="A22" s="49"/>
      <c r="B22" s="36" t="s">
        <v>46</v>
      </c>
      <c r="C22" s="36" t="s">
        <v>70</v>
      </c>
      <c r="D22" s="37" t="s">
        <v>71</v>
      </c>
      <c r="E22" s="38" t="s">
        <v>7</v>
      </c>
      <c r="F22" s="66">
        <v>30</v>
      </c>
      <c r="G22" s="59">
        <v>2400</v>
      </c>
      <c r="H22" s="52">
        <f t="shared" si="1"/>
        <v>72000</v>
      </c>
      <c r="I22" s="41"/>
    </row>
    <row r="23" spans="1:10" s="2" customFormat="1" x14ac:dyDescent="0.25">
      <c r="A23" s="49"/>
      <c r="B23" s="36" t="s">
        <v>46</v>
      </c>
      <c r="C23" s="36" t="s">
        <v>29</v>
      </c>
      <c r="D23" s="37" t="s">
        <v>26</v>
      </c>
      <c r="E23" s="38" t="s">
        <v>7</v>
      </c>
      <c r="F23" s="66">
        <v>53</v>
      </c>
      <c r="G23" s="59">
        <v>2400</v>
      </c>
      <c r="H23" s="52">
        <f t="shared" si="1"/>
        <v>127200</v>
      </c>
      <c r="I23" s="41"/>
    </row>
    <row r="24" spans="1:10" s="2" customFormat="1" x14ac:dyDescent="0.25">
      <c r="A24" s="49"/>
      <c r="B24" s="36" t="s">
        <v>46</v>
      </c>
      <c r="C24" s="36" t="s">
        <v>83</v>
      </c>
      <c r="D24" s="37" t="s">
        <v>20</v>
      </c>
      <c r="E24" s="38" t="s">
        <v>7</v>
      </c>
      <c r="F24" s="66">
        <v>45</v>
      </c>
      <c r="G24" s="59">
        <v>2400</v>
      </c>
      <c r="H24" s="52">
        <f t="shared" si="1"/>
        <v>108000</v>
      </c>
      <c r="I24" s="41"/>
    </row>
    <row r="25" spans="1:10" s="2" customFormat="1" x14ac:dyDescent="0.25">
      <c r="A25" s="49"/>
      <c r="B25" s="36" t="s">
        <v>46</v>
      </c>
      <c r="C25" s="36" t="s">
        <v>35</v>
      </c>
      <c r="D25" s="37" t="s">
        <v>27</v>
      </c>
      <c r="E25" s="38" t="s">
        <v>7</v>
      </c>
      <c r="F25" s="66">
        <v>158</v>
      </c>
      <c r="G25" s="59">
        <v>2400</v>
      </c>
      <c r="H25" s="52">
        <f t="shared" si="1"/>
        <v>379200</v>
      </c>
      <c r="I25" s="41"/>
    </row>
    <row r="26" spans="1:10" s="2" customFormat="1" x14ac:dyDescent="0.25">
      <c r="A26" s="49"/>
      <c r="B26" s="36" t="s">
        <v>46</v>
      </c>
      <c r="C26" s="37" t="s">
        <v>32</v>
      </c>
      <c r="D26" s="50" t="s">
        <v>19</v>
      </c>
      <c r="E26" s="38" t="s">
        <v>7</v>
      </c>
      <c r="F26" s="66">
        <v>230</v>
      </c>
      <c r="G26" s="59">
        <v>2400</v>
      </c>
      <c r="H26" s="52">
        <f t="shared" si="1"/>
        <v>552000</v>
      </c>
      <c r="I26" s="41"/>
    </row>
    <row r="27" spans="1:10" s="2" customFormat="1" x14ac:dyDescent="0.25">
      <c r="A27" s="49"/>
      <c r="B27" s="36" t="s">
        <v>46</v>
      </c>
      <c r="C27" s="36" t="s">
        <v>84</v>
      </c>
      <c r="D27" s="50" t="s">
        <v>82</v>
      </c>
      <c r="E27" s="38" t="s">
        <v>7</v>
      </c>
      <c r="F27" s="66">
        <v>16.399999999999999</v>
      </c>
      <c r="G27" s="59">
        <v>2400</v>
      </c>
      <c r="H27" s="52">
        <f t="shared" si="1"/>
        <v>39360</v>
      </c>
      <c r="I27" s="41"/>
    </row>
    <row r="28" spans="1:10" s="6" customFormat="1" x14ac:dyDescent="0.25">
      <c r="A28" s="53">
        <v>4</v>
      </c>
      <c r="B28" s="61" t="s">
        <v>11</v>
      </c>
      <c r="C28" s="61"/>
      <c r="D28" s="61"/>
      <c r="E28" s="55" t="s">
        <v>12</v>
      </c>
      <c r="F28" s="56">
        <v>5</v>
      </c>
      <c r="G28" s="57">
        <v>21300</v>
      </c>
      <c r="H28" s="57">
        <f t="shared" si="1"/>
        <v>106500</v>
      </c>
      <c r="I28" s="62"/>
    </row>
    <row r="29" spans="1:10" x14ac:dyDescent="0.25">
      <c r="A29" s="24" t="s">
        <v>38</v>
      </c>
      <c r="B29" s="81" t="s">
        <v>42</v>
      </c>
      <c r="C29" s="82"/>
      <c r="D29" s="82"/>
      <c r="E29" s="83"/>
      <c r="F29" s="57"/>
      <c r="G29" s="57"/>
      <c r="H29" s="57">
        <f>H30+H34</f>
        <v>512500</v>
      </c>
      <c r="I29" s="34"/>
    </row>
    <row r="30" spans="1:10" ht="47.25" x14ac:dyDescent="0.25">
      <c r="A30" s="53">
        <v>1</v>
      </c>
      <c r="B30" s="29" t="s">
        <v>76</v>
      </c>
      <c r="C30" s="63"/>
      <c r="D30" s="63"/>
      <c r="E30" s="63"/>
      <c r="F30" s="64"/>
      <c r="G30" s="57"/>
      <c r="H30" s="64">
        <f>SUM(H31:H33)</f>
        <v>490000</v>
      </c>
      <c r="I30" s="34"/>
    </row>
    <row r="31" spans="1:10" s="2" customFormat="1" x14ac:dyDescent="0.25">
      <c r="A31" s="49"/>
      <c r="B31" s="65" t="s">
        <v>22</v>
      </c>
      <c r="C31" s="84" t="s">
        <v>36</v>
      </c>
      <c r="D31" s="85" t="s">
        <v>19</v>
      </c>
      <c r="E31" s="66" t="s">
        <v>9</v>
      </c>
      <c r="F31" s="66">
        <v>1</v>
      </c>
      <c r="G31" s="86" t="s">
        <v>79</v>
      </c>
      <c r="H31" s="67">
        <v>200000</v>
      </c>
      <c r="I31" s="41"/>
    </row>
    <row r="32" spans="1:10" s="2" customFormat="1" x14ac:dyDescent="0.25">
      <c r="A32" s="49"/>
      <c r="B32" s="37" t="s">
        <v>23</v>
      </c>
      <c r="C32" s="84"/>
      <c r="D32" s="85"/>
      <c r="E32" s="66" t="s">
        <v>21</v>
      </c>
      <c r="F32" s="66">
        <v>1</v>
      </c>
      <c r="G32" s="87"/>
      <c r="H32" s="67">
        <v>190000</v>
      </c>
      <c r="I32" s="41"/>
    </row>
    <row r="33" spans="1:10" s="2" customFormat="1" x14ac:dyDescent="0.25">
      <c r="A33" s="49"/>
      <c r="B33" s="37" t="s">
        <v>24</v>
      </c>
      <c r="C33" s="84"/>
      <c r="D33" s="85"/>
      <c r="E33" s="66" t="s">
        <v>9</v>
      </c>
      <c r="F33" s="66">
        <v>1</v>
      </c>
      <c r="G33" s="88"/>
      <c r="H33" s="67">
        <v>100000</v>
      </c>
      <c r="I33" s="41"/>
    </row>
    <row r="34" spans="1:10" x14ac:dyDescent="0.25">
      <c r="A34" s="53">
        <v>2</v>
      </c>
      <c r="B34" s="68" t="s">
        <v>25</v>
      </c>
      <c r="C34" s="37"/>
      <c r="D34" s="37"/>
      <c r="E34" s="55" t="s">
        <v>68</v>
      </c>
      <c r="F34" s="56">
        <v>1</v>
      </c>
      <c r="G34" s="56"/>
      <c r="H34" s="57">
        <f>H35</f>
        <v>22500</v>
      </c>
      <c r="I34" s="34"/>
    </row>
    <row r="35" spans="1:10" ht="94.5" x14ac:dyDescent="0.25">
      <c r="A35" s="53"/>
      <c r="B35" s="37" t="s">
        <v>74</v>
      </c>
      <c r="C35" s="37" t="s">
        <v>33</v>
      </c>
      <c r="D35" s="37" t="s">
        <v>26</v>
      </c>
      <c r="E35" s="55"/>
      <c r="F35" s="38">
        <v>1</v>
      </c>
      <c r="G35" s="39" t="s">
        <v>80</v>
      </c>
      <c r="H35" s="69">
        <v>22500</v>
      </c>
      <c r="I35" s="80"/>
    </row>
    <row r="36" spans="1:10" ht="16.5" thickBot="1" x14ac:dyDescent="0.3">
      <c r="A36" s="70"/>
      <c r="B36" s="71" t="s">
        <v>48</v>
      </c>
      <c r="C36" s="72"/>
      <c r="D36" s="72"/>
      <c r="E36" s="72"/>
      <c r="F36" s="72"/>
      <c r="G36" s="73"/>
      <c r="H36" s="74">
        <f>+H6+H29</f>
        <v>2956660</v>
      </c>
      <c r="I36" s="75"/>
    </row>
    <row r="37" spans="1:10" ht="16.5" thickTop="1" x14ac:dyDescent="0.25"/>
    <row r="38" spans="1:10" ht="18.75" x14ac:dyDescent="0.25">
      <c r="J38" s="23"/>
    </row>
    <row r="39" spans="1:10" ht="18.75" x14ac:dyDescent="0.25">
      <c r="J39" s="23"/>
    </row>
    <row r="40" spans="1:10" ht="18.75" x14ac:dyDescent="0.25">
      <c r="J40" s="23"/>
    </row>
    <row r="41" spans="1:10" x14ac:dyDescent="0.25">
      <c r="H41" s="78"/>
    </row>
  </sheetData>
  <mergeCells count="19">
    <mergeCell ref="I4:I5"/>
    <mergeCell ref="B6:E6"/>
    <mergeCell ref="I16:I19"/>
    <mergeCell ref="B29:E29"/>
    <mergeCell ref="C31:C33"/>
    <mergeCell ref="D31:D33"/>
    <mergeCell ref="G31:G33"/>
    <mergeCell ref="A1:I1"/>
    <mergeCell ref="A2:I2"/>
    <mergeCell ref="H3:I3"/>
    <mergeCell ref="A4:A5"/>
    <mergeCell ref="B4:B5"/>
    <mergeCell ref="C4:C5"/>
    <mergeCell ref="D4:D5"/>
    <mergeCell ref="E4:E5"/>
    <mergeCell ref="F4:F5"/>
    <mergeCell ref="G4:G5"/>
    <mergeCell ref="C3:G3"/>
    <mergeCell ref="H4:H5"/>
  </mergeCells>
  <pageMargins left="0.54" right="0.4" top="0.54" bottom="0.46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8"/>
  <sheetViews>
    <sheetView topLeftCell="A13" workbookViewId="0">
      <selection activeCell="B23" sqref="B23"/>
    </sheetView>
  </sheetViews>
  <sheetFormatPr defaultColWidth="9.140625" defaultRowHeight="15.75" x14ac:dyDescent="0.25"/>
  <cols>
    <col min="1" max="1" width="5" style="1" customWidth="1"/>
    <col min="2" max="2" width="41.28515625" style="1" customWidth="1"/>
    <col min="3" max="3" width="35.140625" style="1" customWidth="1"/>
    <col min="4" max="4" width="19" style="1" customWidth="1"/>
    <col min="5" max="5" width="7.140625" style="1" customWidth="1"/>
    <col min="6" max="6" width="9.7109375" style="1" bestFit="1" customWidth="1"/>
    <col min="7" max="7" width="15.28515625" style="77" customWidth="1"/>
    <col min="8" max="8" width="19.5703125" style="77" customWidth="1"/>
    <col min="9" max="9" width="18.5703125" style="1" customWidth="1"/>
    <col min="10" max="11" width="9.5703125" style="1" customWidth="1"/>
    <col min="12" max="16384" width="9.140625" style="1"/>
  </cols>
  <sheetData>
    <row r="1" spans="1:10" ht="48.75" customHeight="1" x14ac:dyDescent="0.25">
      <c r="A1" s="89" t="s">
        <v>49</v>
      </c>
      <c r="B1" s="89"/>
      <c r="C1" s="89"/>
      <c r="D1" s="89"/>
      <c r="E1" s="89"/>
      <c r="F1" s="89"/>
      <c r="G1" s="89"/>
      <c r="H1" s="89"/>
      <c r="I1" s="89"/>
    </row>
    <row r="2" spans="1:10" ht="22.5" customHeight="1" x14ac:dyDescent="0.25">
      <c r="A2" s="90" t="s">
        <v>73</v>
      </c>
      <c r="B2" s="90"/>
      <c r="C2" s="90"/>
      <c r="D2" s="90"/>
      <c r="E2" s="90"/>
      <c r="F2" s="90"/>
      <c r="G2" s="90"/>
      <c r="H2" s="90"/>
      <c r="I2" s="90"/>
    </row>
    <row r="3" spans="1:10" ht="22.5" customHeight="1" thickBot="1" x14ac:dyDescent="0.3">
      <c r="A3" s="76"/>
      <c r="B3" s="76"/>
      <c r="C3" s="76"/>
      <c r="D3" s="76"/>
      <c r="E3" s="76"/>
      <c r="F3" s="76"/>
      <c r="G3" s="76"/>
      <c r="H3" s="91" t="s">
        <v>75</v>
      </c>
      <c r="I3" s="91"/>
    </row>
    <row r="4" spans="1:10" ht="36.75" customHeight="1" thickTop="1" x14ac:dyDescent="0.25">
      <c r="A4" s="92" t="s">
        <v>0</v>
      </c>
      <c r="B4" s="94" t="s">
        <v>1</v>
      </c>
      <c r="C4" s="94" t="s">
        <v>43</v>
      </c>
      <c r="D4" s="94" t="s">
        <v>14</v>
      </c>
      <c r="E4" s="94" t="s">
        <v>2</v>
      </c>
      <c r="F4" s="94" t="s">
        <v>15</v>
      </c>
      <c r="G4" s="94" t="s">
        <v>69</v>
      </c>
      <c r="H4" s="94" t="s">
        <v>16</v>
      </c>
      <c r="I4" s="97" t="s">
        <v>47</v>
      </c>
    </row>
    <row r="5" spans="1:10" ht="12" customHeight="1" thickBot="1" x14ac:dyDescent="0.3">
      <c r="A5" s="93"/>
      <c r="B5" s="95"/>
      <c r="C5" s="95"/>
      <c r="D5" s="95"/>
      <c r="E5" s="95"/>
      <c r="F5" s="95"/>
      <c r="G5" s="95"/>
      <c r="H5" s="95"/>
      <c r="I5" s="98"/>
    </row>
    <row r="6" spans="1:10" ht="24" customHeight="1" thickTop="1" x14ac:dyDescent="0.25">
      <c r="A6" s="24" t="s">
        <v>37</v>
      </c>
      <c r="B6" s="99" t="s">
        <v>41</v>
      </c>
      <c r="C6" s="100"/>
      <c r="D6" s="100"/>
      <c r="E6" s="101"/>
      <c r="F6" s="25"/>
      <c r="G6" s="25"/>
      <c r="H6" s="26">
        <f>+H7+H10+H20+H25</f>
        <v>1080000</v>
      </c>
      <c r="I6" s="27"/>
    </row>
    <row r="7" spans="1:10" ht="31.5" x14ac:dyDescent="0.25">
      <c r="A7" s="28">
        <v>1</v>
      </c>
      <c r="B7" s="29" t="s">
        <v>3</v>
      </c>
      <c r="C7" s="30"/>
      <c r="D7" s="30"/>
      <c r="E7" s="31" t="s">
        <v>4</v>
      </c>
      <c r="F7" s="31">
        <v>3</v>
      </c>
      <c r="G7" s="32"/>
      <c r="H7" s="33">
        <f>SUM(H8:H9)</f>
        <v>600000</v>
      </c>
      <c r="I7" s="34"/>
    </row>
    <row r="8" spans="1:10" s="2" customFormat="1" ht="18" customHeight="1" x14ac:dyDescent="0.25">
      <c r="A8" s="35"/>
      <c r="B8" s="36" t="s">
        <v>44</v>
      </c>
      <c r="C8" s="37" t="s">
        <v>28</v>
      </c>
      <c r="D8" s="37" t="s">
        <v>18</v>
      </c>
      <c r="E8" s="38" t="s">
        <v>4</v>
      </c>
      <c r="F8" s="38">
        <v>1</v>
      </c>
      <c r="G8" s="39">
        <v>200000</v>
      </c>
      <c r="H8" s="40">
        <v>200000</v>
      </c>
      <c r="I8" s="41"/>
    </row>
    <row r="9" spans="1:10" s="2" customFormat="1" ht="18" customHeight="1" x14ac:dyDescent="0.25">
      <c r="A9" s="35"/>
      <c r="B9" s="36" t="s">
        <v>44</v>
      </c>
      <c r="C9" s="37" t="s">
        <v>30</v>
      </c>
      <c r="D9" s="37" t="s">
        <v>50</v>
      </c>
      <c r="E9" s="38" t="s">
        <v>4</v>
      </c>
      <c r="F9" s="38">
        <v>2</v>
      </c>
      <c r="G9" s="39">
        <v>200000</v>
      </c>
      <c r="H9" s="40">
        <v>400000</v>
      </c>
      <c r="I9" s="41"/>
    </row>
    <row r="10" spans="1:10" ht="31.5" customHeight="1" x14ac:dyDescent="0.25">
      <c r="A10" s="28">
        <v>2</v>
      </c>
      <c r="B10" s="29" t="s">
        <v>5</v>
      </c>
      <c r="C10" s="29"/>
      <c r="D10" s="29"/>
      <c r="E10" s="31" t="s">
        <v>7</v>
      </c>
      <c r="F10" s="31">
        <f>SUM(F15+F11)</f>
        <v>360</v>
      </c>
      <c r="G10" s="32"/>
      <c r="H10" s="33">
        <f>SUM(H15+H11)</f>
        <v>277500</v>
      </c>
      <c r="I10" s="34"/>
      <c r="J10" s="3"/>
    </row>
    <row r="11" spans="1:10" s="4" customFormat="1" ht="31.15" customHeight="1" x14ac:dyDescent="0.25">
      <c r="A11" s="35" t="s">
        <v>39</v>
      </c>
      <c r="B11" s="42" t="s">
        <v>6</v>
      </c>
      <c r="C11" s="42"/>
      <c r="D11" s="42"/>
      <c r="E11" s="43" t="s">
        <v>7</v>
      </c>
      <c r="F11" s="43">
        <f>SUM(F12:F14)</f>
        <v>65</v>
      </c>
      <c r="G11" s="44"/>
      <c r="H11" s="45">
        <f>SUM(H12:H14)</f>
        <v>130000</v>
      </c>
      <c r="I11" s="46"/>
    </row>
    <row r="12" spans="1:10" s="2" customFormat="1" ht="20.85" customHeight="1" x14ac:dyDescent="0.25">
      <c r="A12" s="47"/>
      <c r="B12" s="37" t="s">
        <v>6</v>
      </c>
      <c r="C12" s="37" t="s">
        <v>34</v>
      </c>
      <c r="D12" s="37" t="s">
        <v>27</v>
      </c>
      <c r="E12" s="38" t="s">
        <v>7</v>
      </c>
      <c r="F12" s="38">
        <v>15</v>
      </c>
      <c r="G12" s="39">
        <v>2000</v>
      </c>
      <c r="H12" s="40">
        <f>G12*F12</f>
        <v>30000</v>
      </c>
      <c r="I12" s="41"/>
    </row>
    <row r="13" spans="1:10" s="2" customFormat="1" ht="20.85" customHeight="1" x14ac:dyDescent="0.25">
      <c r="A13" s="47"/>
      <c r="B13" s="37" t="s">
        <v>6</v>
      </c>
      <c r="C13" s="36" t="s">
        <v>35</v>
      </c>
      <c r="D13" s="37" t="s">
        <v>27</v>
      </c>
      <c r="E13" s="38" t="s">
        <v>7</v>
      </c>
      <c r="F13" s="38">
        <v>30</v>
      </c>
      <c r="G13" s="39">
        <v>2000</v>
      </c>
      <c r="H13" s="40">
        <f>G13*F13</f>
        <v>60000</v>
      </c>
      <c r="I13" s="41"/>
    </row>
    <row r="14" spans="1:10" s="2" customFormat="1" ht="20.85" customHeight="1" x14ac:dyDescent="0.25">
      <c r="A14" s="47"/>
      <c r="B14" s="37" t="s">
        <v>6</v>
      </c>
      <c r="C14" s="37" t="s">
        <v>31</v>
      </c>
      <c r="D14" s="37" t="s">
        <v>72</v>
      </c>
      <c r="E14" s="38" t="s">
        <v>7</v>
      </c>
      <c r="F14" s="38">
        <v>20</v>
      </c>
      <c r="G14" s="39">
        <v>2000</v>
      </c>
      <c r="H14" s="40">
        <f>G14*F14</f>
        <v>40000</v>
      </c>
      <c r="I14" s="41"/>
    </row>
    <row r="15" spans="1:10" s="4" customFormat="1" ht="43.9" customHeight="1" x14ac:dyDescent="0.25">
      <c r="A15" s="35" t="s">
        <v>40</v>
      </c>
      <c r="B15" s="48" t="s">
        <v>8</v>
      </c>
      <c r="C15" s="42"/>
      <c r="D15" s="42"/>
      <c r="E15" s="43"/>
      <c r="F15" s="43">
        <f>SUM(F16:F19)</f>
        <v>295</v>
      </c>
      <c r="G15" s="44"/>
      <c r="H15" s="45">
        <f>SUM(H16:H19)</f>
        <v>147500</v>
      </c>
      <c r="I15" s="46"/>
    </row>
    <row r="16" spans="1:10" s="2" customFormat="1" ht="20.45" customHeight="1" x14ac:dyDescent="0.25">
      <c r="A16" s="47"/>
      <c r="B16" s="36" t="s">
        <v>45</v>
      </c>
      <c r="C16" s="36" t="s">
        <v>34</v>
      </c>
      <c r="D16" s="37" t="s">
        <v>27</v>
      </c>
      <c r="E16" s="38" t="s">
        <v>7</v>
      </c>
      <c r="F16" s="38">
        <v>15</v>
      </c>
      <c r="G16" s="39">
        <v>500</v>
      </c>
      <c r="H16" s="40">
        <f>G16*F16</f>
        <v>7500</v>
      </c>
      <c r="I16" s="102" t="s">
        <v>81</v>
      </c>
    </row>
    <row r="17" spans="1:10" s="2" customFormat="1" ht="20.45" customHeight="1" x14ac:dyDescent="0.25">
      <c r="A17" s="47"/>
      <c r="B17" s="36" t="s">
        <v>45</v>
      </c>
      <c r="C17" s="36" t="s">
        <v>35</v>
      </c>
      <c r="D17" s="37" t="s">
        <v>27</v>
      </c>
      <c r="E17" s="38" t="s">
        <v>7</v>
      </c>
      <c r="F17" s="38">
        <v>30</v>
      </c>
      <c r="G17" s="39">
        <v>500</v>
      </c>
      <c r="H17" s="40">
        <f t="shared" ref="H17:H19" si="0">G17*F17</f>
        <v>15000</v>
      </c>
      <c r="I17" s="103"/>
    </row>
    <row r="18" spans="1:10" s="2" customFormat="1" ht="20.45" customHeight="1" x14ac:dyDescent="0.25">
      <c r="A18" s="47"/>
      <c r="B18" s="36" t="s">
        <v>45</v>
      </c>
      <c r="C18" s="36" t="s">
        <v>31</v>
      </c>
      <c r="D18" s="37" t="s">
        <v>72</v>
      </c>
      <c r="E18" s="38" t="s">
        <v>7</v>
      </c>
      <c r="F18" s="38">
        <v>20</v>
      </c>
      <c r="G18" s="39">
        <v>500</v>
      </c>
      <c r="H18" s="40">
        <f t="shared" si="0"/>
        <v>10000</v>
      </c>
      <c r="I18" s="103"/>
    </row>
    <row r="19" spans="1:10" s="2" customFormat="1" ht="20.45" customHeight="1" x14ac:dyDescent="0.25">
      <c r="A19" s="49"/>
      <c r="B19" s="36" t="s">
        <v>45</v>
      </c>
      <c r="C19" s="37" t="s">
        <v>32</v>
      </c>
      <c r="D19" s="50" t="s">
        <v>19</v>
      </c>
      <c r="E19" s="51" t="s">
        <v>7</v>
      </c>
      <c r="F19" s="38">
        <v>230</v>
      </c>
      <c r="G19" s="52">
        <v>500</v>
      </c>
      <c r="H19" s="40">
        <f t="shared" si="0"/>
        <v>115000</v>
      </c>
      <c r="I19" s="104"/>
    </row>
    <row r="20" spans="1:10" ht="31.5" x14ac:dyDescent="0.25">
      <c r="A20" s="53">
        <v>3</v>
      </c>
      <c r="B20" s="54" t="s">
        <v>10</v>
      </c>
      <c r="C20" s="29"/>
      <c r="D20" s="29"/>
      <c r="E20" s="31" t="s">
        <v>7</v>
      </c>
      <c r="F20" s="55">
        <f>SUM(F21:F24)</f>
        <v>40</v>
      </c>
      <c r="G20" s="56"/>
      <c r="H20" s="57">
        <f>SUM(H21:H24)</f>
        <v>96000</v>
      </c>
      <c r="I20" s="34"/>
      <c r="J20" s="5"/>
    </row>
    <row r="21" spans="1:10" s="2" customFormat="1" ht="23.45" customHeight="1" x14ac:dyDescent="0.25">
      <c r="A21" s="49"/>
      <c r="B21" s="36" t="s">
        <v>46</v>
      </c>
      <c r="C21" s="36" t="s">
        <v>17</v>
      </c>
      <c r="D21" s="37" t="s">
        <v>18</v>
      </c>
      <c r="E21" s="38" t="s">
        <v>7</v>
      </c>
      <c r="F21" s="58">
        <v>10</v>
      </c>
      <c r="G21" s="59">
        <v>2400</v>
      </c>
      <c r="H21" s="52">
        <f>G21*F21</f>
        <v>24000</v>
      </c>
      <c r="I21" s="60"/>
    </row>
    <row r="22" spans="1:10" s="2" customFormat="1" ht="23.45" customHeight="1" x14ac:dyDescent="0.25">
      <c r="A22" s="49"/>
      <c r="B22" s="36" t="s">
        <v>46</v>
      </c>
      <c r="C22" s="36" t="s">
        <v>70</v>
      </c>
      <c r="D22" s="37" t="s">
        <v>71</v>
      </c>
      <c r="E22" s="38" t="s">
        <v>7</v>
      </c>
      <c r="F22" s="58">
        <v>10</v>
      </c>
      <c r="G22" s="59">
        <v>2400</v>
      </c>
      <c r="H22" s="52">
        <f>G22*F22</f>
        <v>24000</v>
      </c>
      <c r="I22" s="41"/>
    </row>
    <row r="23" spans="1:10" s="2" customFormat="1" ht="23.45" customHeight="1" x14ac:dyDescent="0.25">
      <c r="A23" s="49"/>
      <c r="B23" s="36" t="s">
        <v>46</v>
      </c>
      <c r="C23" s="36" t="s">
        <v>29</v>
      </c>
      <c r="D23" s="37" t="s">
        <v>26</v>
      </c>
      <c r="E23" s="38" t="s">
        <v>7</v>
      </c>
      <c r="F23" s="58">
        <v>10</v>
      </c>
      <c r="G23" s="59">
        <v>2400</v>
      </c>
      <c r="H23" s="52">
        <f>G23*F23</f>
        <v>24000</v>
      </c>
      <c r="I23" s="41"/>
    </row>
    <row r="24" spans="1:10" s="2" customFormat="1" ht="23.45" customHeight="1" x14ac:dyDescent="0.25">
      <c r="A24" s="49"/>
      <c r="B24" s="36" t="s">
        <v>46</v>
      </c>
      <c r="C24" s="36" t="s">
        <v>13</v>
      </c>
      <c r="D24" s="37" t="s">
        <v>20</v>
      </c>
      <c r="E24" s="38" t="s">
        <v>7</v>
      </c>
      <c r="F24" s="58">
        <v>10</v>
      </c>
      <c r="G24" s="59">
        <v>2400</v>
      </c>
      <c r="H24" s="52">
        <f>G24*F24</f>
        <v>24000</v>
      </c>
      <c r="I24" s="41"/>
    </row>
    <row r="25" spans="1:10" s="6" customFormat="1" ht="25.5" customHeight="1" x14ac:dyDescent="0.25">
      <c r="A25" s="53">
        <v>4</v>
      </c>
      <c r="B25" s="61" t="s">
        <v>11</v>
      </c>
      <c r="C25" s="61"/>
      <c r="D25" s="61"/>
      <c r="E25" s="55" t="s">
        <v>12</v>
      </c>
      <c r="F25" s="56">
        <v>5</v>
      </c>
      <c r="G25" s="57">
        <v>21300</v>
      </c>
      <c r="H25" s="57">
        <f>G25*F25</f>
        <v>106500</v>
      </c>
      <c r="I25" s="62"/>
    </row>
    <row r="26" spans="1:10" ht="25.5" customHeight="1" x14ac:dyDescent="0.25">
      <c r="A26" s="24" t="s">
        <v>38</v>
      </c>
      <c r="B26" s="81" t="s">
        <v>42</v>
      </c>
      <c r="C26" s="82"/>
      <c r="D26" s="82"/>
      <c r="E26" s="83"/>
      <c r="F26" s="57"/>
      <c r="G26" s="57"/>
      <c r="H26" s="57">
        <f>H27+H31</f>
        <v>512500</v>
      </c>
      <c r="I26" s="34"/>
    </row>
    <row r="27" spans="1:10" ht="47.25" x14ac:dyDescent="0.25">
      <c r="A27" s="53">
        <v>1</v>
      </c>
      <c r="B27" s="29" t="s">
        <v>76</v>
      </c>
      <c r="C27" s="63"/>
      <c r="D27" s="63"/>
      <c r="E27" s="63"/>
      <c r="F27" s="64"/>
      <c r="G27" s="57"/>
      <c r="H27" s="64">
        <f>SUM(H28:H30)</f>
        <v>490000</v>
      </c>
      <c r="I27" s="34"/>
    </row>
    <row r="28" spans="1:10" s="2" customFormat="1" ht="18" customHeight="1" x14ac:dyDescent="0.25">
      <c r="A28" s="49"/>
      <c r="B28" s="65" t="s">
        <v>22</v>
      </c>
      <c r="C28" s="84" t="s">
        <v>36</v>
      </c>
      <c r="D28" s="85" t="s">
        <v>19</v>
      </c>
      <c r="E28" s="58" t="s">
        <v>9</v>
      </c>
      <c r="F28" s="58">
        <v>1</v>
      </c>
      <c r="G28" s="86" t="s">
        <v>77</v>
      </c>
      <c r="H28" s="67">
        <v>200000</v>
      </c>
      <c r="I28" s="41"/>
    </row>
    <row r="29" spans="1:10" s="2" customFormat="1" ht="18" customHeight="1" x14ac:dyDescent="0.25">
      <c r="A29" s="49"/>
      <c r="B29" s="37" t="s">
        <v>23</v>
      </c>
      <c r="C29" s="84"/>
      <c r="D29" s="85"/>
      <c r="E29" s="58" t="s">
        <v>21</v>
      </c>
      <c r="F29" s="58">
        <v>1</v>
      </c>
      <c r="G29" s="87"/>
      <c r="H29" s="67">
        <v>190000</v>
      </c>
      <c r="I29" s="41"/>
    </row>
    <row r="30" spans="1:10" s="2" customFormat="1" ht="18" customHeight="1" x14ac:dyDescent="0.25">
      <c r="A30" s="49"/>
      <c r="B30" s="37" t="s">
        <v>24</v>
      </c>
      <c r="C30" s="84"/>
      <c r="D30" s="85"/>
      <c r="E30" s="58" t="s">
        <v>9</v>
      </c>
      <c r="F30" s="58">
        <v>1</v>
      </c>
      <c r="G30" s="88"/>
      <c r="H30" s="67">
        <v>100000</v>
      </c>
      <c r="I30" s="41"/>
    </row>
    <row r="31" spans="1:10" ht="35.65" customHeight="1" x14ac:dyDescent="0.25">
      <c r="A31" s="53">
        <v>2</v>
      </c>
      <c r="B31" s="68" t="s">
        <v>25</v>
      </c>
      <c r="C31" s="37"/>
      <c r="D31" s="37"/>
      <c r="E31" s="55" t="s">
        <v>68</v>
      </c>
      <c r="F31" s="56"/>
      <c r="G31" s="56"/>
      <c r="H31" s="57">
        <f>H32</f>
        <v>22500</v>
      </c>
      <c r="I31" s="34"/>
    </row>
    <row r="32" spans="1:10" ht="94.5" x14ac:dyDescent="0.25">
      <c r="A32" s="53"/>
      <c r="B32" s="37" t="s">
        <v>74</v>
      </c>
      <c r="C32" s="37" t="s">
        <v>33</v>
      </c>
      <c r="D32" s="37" t="s">
        <v>26</v>
      </c>
      <c r="E32" s="55"/>
      <c r="F32" s="79">
        <v>1</v>
      </c>
      <c r="G32" s="39" t="s">
        <v>85</v>
      </c>
      <c r="H32" s="69">
        <v>22500</v>
      </c>
      <c r="I32" s="34"/>
    </row>
    <row r="33" spans="1:10" ht="28.5" customHeight="1" thickBot="1" x14ac:dyDescent="0.3">
      <c r="A33" s="70"/>
      <c r="B33" s="71" t="s">
        <v>48</v>
      </c>
      <c r="C33" s="72"/>
      <c r="D33" s="72"/>
      <c r="E33" s="72"/>
      <c r="F33" s="72"/>
      <c r="G33" s="73"/>
      <c r="H33" s="74">
        <f>+H6+H26</f>
        <v>1592500</v>
      </c>
      <c r="I33" s="75"/>
    </row>
    <row r="34" spans="1:10" ht="16.5" thickTop="1" x14ac:dyDescent="0.25"/>
    <row r="35" spans="1:10" ht="18.75" x14ac:dyDescent="0.25">
      <c r="J35" s="23"/>
    </row>
    <row r="36" spans="1:10" ht="18.75" x14ac:dyDescent="0.25">
      <c r="J36" s="23"/>
    </row>
    <row r="37" spans="1:10" ht="18.75" x14ac:dyDescent="0.25">
      <c r="J37" s="23"/>
    </row>
    <row r="38" spans="1:10" x14ac:dyDescent="0.25">
      <c r="H38" s="78"/>
    </row>
  </sheetData>
  <mergeCells count="18">
    <mergeCell ref="H3:I3"/>
    <mergeCell ref="I16:I19"/>
    <mergeCell ref="A1:I1"/>
    <mergeCell ref="A2:I2"/>
    <mergeCell ref="H4:H5"/>
    <mergeCell ref="G28:G30"/>
    <mergeCell ref="I4:I5"/>
    <mergeCell ref="A4:A5"/>
    <mergeCell ref="B4:B5"/>
    <mergeCell ref="C4:C5"/>
    <mergeCell ref="E4:E5"/>
    <mergeCell ref="C28:C30"/>
    <mergeCell ref="D28:D30"/>
    <mergeCell ref="B6:E6"/>
    <mergeCell ref="B26:E26"/>
    <mergeCell ref="D4:D5"/>
    <mergeCell ref="F4:F5"/>
    <mergeCell ref="G4:G5"/>
  </mergeCells>
  <pageMargins left="0.5" right="0.196850393700787" top="0.44" bottom="0.44" header="0.31496062992126" footer="0.45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tabSelected="1" workbookViewId="0">
      <selection activeCell="E16" sqref="E16"/>
    </sheetView>
  </sheetViews>
  <sheetFormatPr defaultRowHeight="15" x14ac:dyDescent="0.25"/>
  <cols>
    <col min="1" max="1" width="8.5703125" style="7" customWidth="1"/>
    <col min="2" max="2" width="42.140625" style="7" customWidth="1"/>
    <col min="3" max="3" width="12.28515625" style="7" customWidth="1"/>
    <col min="4" max="4" width="14.42578125" style="7" customWidth="1"/>
    <col min="5" max="6" width="18" style="7" customWidth="1"/>
    <col min="7" max="7" width="20.140625" style="7" customWidth="1"/>
    <col min="8" max="8" width="10.7109375" style="7" customWidth="1"/>
    <col min="9" max="9" width="13.28515625" style="7" bestFit="1" customWidth="1"/>
    <col min="10" max="13" width="9.140625" style="7"/>
    <col min="14" max="14" width="12.42578125" style="7" bestFit="1" customWidth="1"/>
    <col min="15" max="252" width="9.140625" style="7"/>
    <col min="253" max="253" width="5.85546875" style="7" customWidth="1"/>
    <col min="254" max="254" width="28.5703125" style="7" customWidth="1"/>
    <col min="255" max="255" width="10.85546875" style="7" customWidth="1"/>
    <col min="256" max="256" width="10.42578125" style="7" bestFit="1" customWidth="1"/>
    <col min="257" max="257" width="10.7109375" style="7" customWidth="1"/>
    <col min="258" max="258" width="10.7109375" style="7" bestFit="1" customWidth="1"/>
    <col min="259" max="259" width="15" style="7" bestFit="1" customWidth="1"/>
    <col min="260" max="260" width="9.28515625" style="7" bestFit="1" customWidth="1"/>
    <col min="261" max="261" width="13.140625" style="7" customWidth="1"/>
    <col min="262" max="262" width="11.28515625" style="7" customWidth="1"/>
    <col min="263" max="263" width="13" style="7" customWidth="1"/>
    <col min="264" max="264" width="10.7109375" style="7" customWidth="1"/>
    <col min="265" max="265" width="13.28515625" style="7" bestFit="1" customWidth="1"/>
    <col min="266" max="269" width="9.140625" style="7"/>
    <col min="270" max="270" width="12.42578125" style="7" bestFit="1" customWidth="1"/>
    <col min="271" max="508" width="9.140625" style="7"/>
    <col min="509" max="509" width="5.85546875" style="7" customWidth="1"/>
    <col min="510" max="510" width="28.5703125" style="7" customWidth="1"/>
    <col min="511" max="511" width="10.85546875" style="7" customWidth="1"/>
    <col min="512" max="512" width="10.42578125" style="7" bestFit="1" customWidth="1"/>
    <col min="513" max="513" width="10.7109375" style="7" customWidth="1"/>
    <col min="514" max="514" width="10.7109375" style="7" bestFit="1" customWidth="1"/>
    <col min="515" max="515" width="15" style="7" bestFit="1" customWidth="1"/>
    <col min="516" max="516" width="9.28515625" style="7" bestFit="1" customWidth="1"/>
    <col min="517" max="517" width="13.140625" style="7" customWidth="1"/>
    <col min="518" max="518" width="11.28515625" style="7" customWidth="1"/>
    <col min="519" max="519" width="13" style="7" customWidth="1"/>
    <col min="520" max="520" width="10.7109375" style="7" customWidth="1"/>
    <col min="521" max="521" width="13.28515625" style="7" bestFit="1" customWidth="1"/>
    <col min="522" max="525" width="9.140625" style="7"/>
    <col min="526" max="526" width="12.42578125" style="7" bestFit="1" customWidth="1"/>
    <col min="527" max="764" width="9.140625" style="7"/>
    <col min="765" max="765" width="5.85546875" style="7" customWidth="1"/>
    <col min="766" max="766" width="28.5703125" style="7" customWidth="1"/>
    <col min="767" max="767" width="10.85546875" style="7" customWidth="1"/>
    <col min="768" max="768" width="10.42578125" style="7" bestFit="1" customWidth="1"/>
    <col min="769" max="769" width="10.7109375" style="7" customWidth="1"/>
    <col min="770" max="770" width="10.7109375" style="7" bestFit="1" customWidth="1"/>
    <col min="771" max="771" width="15" style="7" bestFit="1" customWidth="1"/>
    <col min="772" max="772" width="9.28515625" style="7" bestFit="1" customWidth="1"/>
    <col min="773" max="773" width="13.140625" style="7" customWidth="1"/>
    <col min="774" max="774" width="11.28515625" style="7" customWidth="1"/>
    <col min="775" max="775" width="13" style="7" customWidth="1"/>
    <col min="776" max="776" width="10.7109375" style="7" customWidth="1"/>
    <col min="777" max="777" width="13.28515625" style="7" bestFit="1" customWidth="1"/>
    <col min="778" max="781" width="9.140625" style="7"/>
    <col min="782" max="782" width="12.42578125" style="7" bestFit="1" customWidth="1"/>
    <col min="783" max="1020" width="9.140625" style="7"/>
    <col min="1021" max="1021" width="5.85546875" style="7" customWidth="1"/>
    <col min="1022" max="1022" width="28.5703125" style="7" customWidth="1"/>
    <col min="1023" max="1023" width="10.85546875" style="7" customWidth="1"/>
    <col min="1024" max="1024" width="10.42578125" style="7" bestFit="1" customWidth="1"/>
    <col min="1025" max="1025" width="10.7109375" style="7" customWidth="1"/>
    <col min="1026" max="1026" width="10.7109375" style="7" bestFit="1" customWidth="1"/>
    <col min="1027" max="1027" width="15" style="7" bestFit="1" customWidth="1"/>
    <col min="1028" max="1028" width="9.28515625" style="7" bestFit="1" customWidth="1"/>
    <col min="1029" max="1029" width="13.140625" style="7" customWidth="1"/>
    <col min="1030" max="1030" width="11.28515625" style="7" customWidth="1"/>
    <col min="1031" max="1031" width="13" style="7" customWidth="1"/>
    <col min="1032" max="1032" width="10.7109375" style="7" customWidth="1"/>
    <col min="1033" max="1033" width="13.28515625" style="7" bestFit="1" customWidth="1"/>
    <col min="1034" max="1037" width="9.140625" style="7"/>
    <col min="1038" max="1038" width="12.42578125" style="7" bestFit="1" customWidth="1"/>
    <col min="1039" max="1276" width="9.140625" style="7"/>
    <col min="1277" max="1277" width="5.85546875" style="7" customWidth="1"/>
    <col min="1278" max="1278" width="28.5703125" style="7" customWidth="1"/>
    <col min="1279" max="1279" width="10.85546875" style="7" customWidth="1"/>
    <col min="1280" max="1280" width="10.42578125" style="7" bestFit="1" customWidth="1"/>
    <col min="1281" max="1281" width="10.7109375" style="7" customWidth="1"/>
    <col min="1282" max="1282" width="10.7109375" style="7" bestFit="1" customWidth="1"/>
    <col min="1283" max="1283" width="15" style="7" bestFit="1" customWidth="1"/>
    <col min="1284" max="1284" width="9.28515625" style="7" bestFit="1" customWidth="1"/>
    <col min="1285" max="1285" width="13.140625" style="7" customWidth="1"/>
    <col min="1286" max="1286" width="11.28515625" style="7" customWidth="1"/>
    <col min="1287" max="1287" width="13" style="7" customWidth="1"/>
    <col min="1288" max="1288" width="10.7109375" style="7" customWidth="1"/>
    <col min="1289" max="1289" width="13.28515625" style="7" bestFit="1" customWidth="1"/>
    <col min="1290" max="1293" width="9.140625" style="7"/>
    <col min="1294" max="1294" width="12.42578125" style="7" bestFit="1" customWidth="1"/>
    <col min="1295" max="1532" width="9.140625" style="7"/>
    <col min="1533" max="1533" width="5.85546875" style="7" customWidth="1"/>
    <col min="1534" max="1534" width="28.5703125" style="7" customWidth="1"/>
    <col min="1535" max="1535" width="10.85546875" style="7" customWidth="1"/>
    <col min="1536" max="1536" width="10.42578125" style="7" bestFit="1" customWidth="1"/>
    <col min="1537" max="1537" width="10.7109375" style="7" customWidth="1"/>
    <col min="1538" max="1538" width="10.7109375" style="7" bestFit="1" customWidth="1"/>
    <col min="1539" max="1539" width="15" style="7" bestFit="1" customWidth="1"/>
    <col min="1540" max="1540" width="9.28515625" style="7" bestFit="1" customWidth="1"/>
    <col min="1541" max="1541" width="13.140625" style="7" customWidth="1"/>
    <col min="1542" max="1542" width="11.28515625" style="7" customWidth="1"/>
    <col min="1543" max="1543" width="13" style="7" customWidth="1"/>
    <col min="1544" max="1544" width="10.7109375" style="7" customWidth="1"/>
    <col min="1545" max="1545" width="13.28515625" style="7" bestFit="1" customWidth="1"/>
    <col min="1546" max="1549" width="9.140625" style="7"/>
    <col min="1550" max="1550" width="12.42578125" style="7" bestFit="1" customWidth="1"/>
    <col min="1551" max="1788" width="9.140625" style="7"/>
    <col min="1789" max="1789" width="5.85546875" style="7" customWidth="1"/>
    <col min="1790" max="1790" width="28.5703125" style="7" customWidth="1"/>
    <col min="1791" max="1791" width="10.85546875" style="7" customWidth="1"/>
    <col min="1792" max="1792" width="10.42578125" style="7" bestFit="1" customWidth="1"/>
    <col min="1793" max="1793" width="10.7109375" style="7" customWidth="1"/>
    <col min="1794" max="1794" width="10.7109375" style="7" bestFit="1" customWidth="1"/>
    <col min="1795" max="1795" width="15" style="7" bestFit="1" customWidth="1"/>
    <col min="1796" max="1796" width="9.28515625" style="7" bestFit="1" customWidth="1"/>
    <col min="1797" max="1797" width="13.140625" style="7" customWidth="1"/>
    <col min="1798" max="1798" width="11.28515625" style="7" customWidth="1"/>
    <col min="1799" max="1799" width="13" style="7" customWidth="1"/>
    <col min="1800" max="1800" width="10.7109375" style="7" customWidth="1"/>
    <col min="1801" max="1801" width="13.28515625" style="7" bestFit="1" customWidth="1"/>
    <col min="1802" max="1805" width="9.140625" style="7"/>
    <col min="1806" max="1806" width="12.42578125" style="7" bestFit="1" customWidth="1"/>
    <col min="1807" max="2044" width="9.140625" style="7"/>
    <col min="2045" max="2045" width="5.85546875" style="7" customWidth="1"/>
    <col min="2046" max="2046" width="28.5703125" style="7" customWidth="1"/>
    <col min="2047" max="2047" width="10.85546875" style="7" customWidth="1"/>
    <col min="2048" max="2048" width="10.42578125" style="7" bestFit="1" customWidth="1"/>
    <col min="2049" max="2049" width="10.7109375" style="7" customWidth="1"/>
    <col min="2050" max="2050" width="10.7109375" style="7" bestFit="1" customWidth="1"/>
    <col min="2051" max="2051" width="15" style="7" bestFit="1" customWidth="1"/>
    <col min="2052" max="2052" width="9.28515625" style="7" bestFit="1" customWidth="1"/>
    <col min="2053" max="2053" width="13.140625" style="7" customWidth="1"/>
    <col min="2054" max="2054" width="11.28515625" style="7" customWidth="1"/>
    <col min="2055" max="2055" width="13" style="7" customWidth="1"/>
    <col min="2056" max="2056" width="10.7109375" style="7" customWidth="1"/>
    <col min="2057" max="2057" width="13.28515625" style="7" bestFit="1" customWidth="1"/>
    <col min="2058" max="2061" width="9.140625" style="7"/>
    <col min="2062" max="2062" width="12.42578125" style="7" bestFit="1" customWidth="1"/>
    <col min="2063" max="2300" width="9.140625" style="7"/>
    <col min="2301" max="2301" width="5.85546875" style="7" customWidth="1"/>
    <col min="2302" max="2302" width="28.5703125" style="7" customWidth="1"/>
    <col min="2303" max="2303" width="10.85546875" style="7" customWidth="1"/>
    <col min="2304" max="2304" width="10.42578125" style="7" bestFit="1" customWidth="1"/>
    <col min="2305" max="2305" width="10.7109375" style="7" customWidth="1"/>
    <col min="2306" max="2306" width="10.7109375" style="7" bestFit="1" customWidth="1"/>
    <col min="2307" max="2307" width="15" style="7" bestFit="1" customWidth="1"/>
    <col min="2308" max="2308" width="9.28515625" style="7" bestFit="1" customWidth="1"/>
    <col min="2309" max="2309" width="13.140625" style="7" customWidth="1"/>
    <col min="2310" max="2310" width="11.28515625" style="7" customWidth="1"/>
    <col min="2311" max="2311" width="13" style="7" customWidth="1"/>
    <col min="2312" max="2312" width="10.7109375" style="7" customWidth="1"/>
    <col min="2313" max="2313" width="13.28515625" style="7" bestFit="1" customWidth="1"/>
    <col min="2314" max="2317" width="9.140625" style="7"/>
    <col min="2318" max="2318" width="12.42578125" style="7" bestFit="1" customWidth="1"/>
    <col min="2319" max="2556" width="9.140625" style="7"/>
    <col min="2557" max="2557" width="5.85546875" style="7" customWidth="1"/>
    <col min="2558" max="2558" width="28.5703125" style="7" customWidth="1"/>
    <col min="2559" max="2559" width="10.85546875" style="7" customWidth="1"/>
    <col min="2560" max="2560" width="10.42578125" style="7" bestFit="1" customWidth="1"/>
    <col min="2561" max="2561" width="10.7109375" style="7" customWidth="1"/>
    <col min="2562" max="2562" width="10.7109375" style="7" bestFit="1" customWidth="1"/>
    <col min="2563" max="2563" width="15" style="7" bestFit="1" customWidth="1"/>
    <col min="2564" max="2564" width="9.28515625" style="7" bestFit="1" customWidth="1"/>
    <col min="2565" max="2565" width="13.140625" style="7" customWidth="1"/>
    <col min="2566" max="2566" width="11.28515625" style="7" customWidth="1"/>
    <col min="2567" max="2567" width="13" style="7" customWidth="1"/>
    <col min="2568" max="2568" width="10.7109375" style="7" customWidth="1"/>
    <col min="2569" max="2569" width="13.28515625" style="7" bestFit="1" customWidth="1"/>
    <col min="2570" max="2573" width="9.140625" style="7"/>
    <col min="2574" max="2574" width="12.42578125" style="7" bestFit="1" customWidth="1"/>
    <col min="2575" max="2812" width="9.140625" style="7"/>
    <col min="2813" max="2813" width="5.85546875" style="7" customWidth="1"/>
    <col min="2814" max="2814" width="28.5703125" style="7" customWidth="1"/>
    <col min="2815" max="2815" width="10.85546875" style="7" customWidth="1"/>
    <col min="2816" max="2816" width="10.42578125" style="7" bestFit="1" customWidth="1"/>
    <col min="2817" max="2817" width="10.7109375" style="7" customWidth="1"/>
    <col min="2818" max="2818" width="10.7109375" style="7" bestFit="1" customWidth="1"/>
    <col min="2819" max="2819" width="15" style="7" bestFit="1" customWidth="1"/>
    <col min="2820" max="2820" width="9.28515625" style="7" bestFit="1" customWidth="1"/>
    <col min="2821" max="2821" width="13.140625" style="7" customWidth="1"/>
    <col min="2822" max="2822" width="11.28515625" style="7" customWidth="1"/>
    <col min="2823" max="2823" width="13" style="7" customWidth="1"/>
    <col min="2824" max="2824" width="10.7109375" style="7" customWidth="1"/>
    <col min="2825" max="2825" width="13.28515625" style="7" bestFit="1" customWidth="1"/>
    <col min="2826" max="2829" width="9.140625" style="7"/>
    <col min="2830" max="2830" width="12.42578125" style="7" bestFit="1" customWidth="1"/>
    <col min="2831" max="3068" width="9.140625" style="7"/>
    <col min="3069" max="3069" width="5.85546875" style="7" customWidth="1"/>
    <col min="3070" max="3070" width="28.5703125" style="7" customWidth="1"/>
    <col min="3071" max="3071" width="10.85546875" style="7" customWidth="1"/>
    <col min="3072" max="3072" width="10.42578125" style="7" bestFit="1" customWidth="1"/>
    <col min="3073" max="3073" width="10.7109375" style="7" customWidth="1"/>
    <col min="3074" max="3074" width="10.7109375" style="7" bestFit="1" customWidth="1"/>
    <col min="3075" max="3075" width="15" style="7" bestFit="1" customWidth="1"/>
    <col min="3076" max="3076" width="9.28515625" style="7" bestFit="1" customWidth="1"/>
    <col min="3077" max="3077" width="13.140625" style="7" customWidth="1"/>
    <col min="3078" max="3078" width="11.28515625" style="7" customWidth="1"/>
    <col min="3079" max="3079" width="13" style="7" customWidth="1"/>
    <col min="3080" max="3080" width="10.7109375" style="7" customWidth="1"/>
    <col min="3081" max="3081" width="13.28515625" style="7" bestFit="1" customWidth="1"/>
    <col min="3082" max="3085" width="9.140625" style="7"/>
    <col min="3086" max="3086" width="12.42578125" style="7" bestFit="1" customWidth="1"/>
    <col min="3087" max="3324" width="9.140625" style="7"/>
    <col min="3325" max="3325" width="5.85546875" style="7" customWidth="1"/>
    <col min="3326" max="3326" width="28.5703125" style="7" customWidth="1"/>
    <col min="3327" max="3327" width="10.85546875" style="7" customWidth="1"/>
    <col min="3328" max="3328" width="10.42578125" style="7" bestFit="1" customWidth="1"/>
    <col min="3329" max="3329" width="10.7109375" style="7" customWidth="1"/>
    <col min="3330" max="3330" width="10.7109375" style="7" bestFit="1" customWidth="1"/>
    <col min="3331" max="3331" width="15" style="7" bestFit="1" customWidth="1"/>
    <col min="3332" max="3332" width="9.28515625" style="7" bestFit="1" customWidth="1"/>
    <col min="3333" max="3333" width="13.140625" style="7" customWidth="1"/>
    <col min="3334" max="3334" width="11.28515625" style="7" customWidth="1"/>
    <col min="3335" max="3335" width="13" style="7" customWidth="1"/>
    <col min="3336" max="3336" width="10.7109375" style="7" customWidth="1"/>
    <col min="3337" max="3337" width="13.28515625" style="7" bestFit="1" customWidth="1"/>
    <col min="3338" max="3341" width="9.140625" style="7"/>
    <col min="3342" max="3342" width="12.42578125" style="7" bestFit="1" customWidth="1"/>
    <col min="3343" max="3580" width="9.140625" style="7"/>
    <col min="3581" max="3581" width="5.85546875" style="7" customWidth="1"/>
    <col min="3582" max="3582" width="28.5703125" style="7" customWidth="1"/>
    <col min="3583" max="3583" width="10.85546875" style="7" customWidth="1"/>
    <col min="3584" max="3584" width="10.42578125" style="7" bestFit="1" customWidth="1"/>
    <col min="3585" max="3585" width="10.7109375" style="7" customWidth="1"/>
    <col min="3586" max="3586" width="10.7109375" style="7" bestFit="1" customWidth="1"/>
    <col min="3587" max="3587" width="15" style="7" bestFit="1" customWidth="1"/>
    <col min="3588" max="3588" width="9.28515625" style="7" bestFit="1" customWidth="1"/>
    <col min="3589" max="3589" width="13.140625" style="7" customWidth="1"/>
    <col min="3590" max="3590" width="11.28515625" style="7" customWidth="1"/>
    <col min="3591" max="3591" width="13" style="7" customWidth="1"/>
    <col min="3592" max="3592" width="10.7109375" style="7" customWidth="1"/>
    <col min="3593" max="3593" width="13.28515625" style="7" bestFit="1" customWidth="1"/>
    <col min="3594" max="3597" width="9.140625" style="7"/>
    <col min="3598" max="3598" width="12.42578125" style="7" bestFit="1" customWidth="1"/>
    <col min="3599" max="3836" width="9.140625" style="7"/>
    <col min="3837" max="3837" width="5.85546875" style="7" customWidth="1"/>
    <col min="3838" max="3838" width="28.5703125" style="7" customWidth="1"/>
    <col min="3839" max="3839" width="10.85546875" style="7" customWidth="1"/>
    <col min="3840" max="3840" width="10.42578125" style="7" bestFit="1" customWidth="1"/>
    <col min="3841" max="3841" width="10.7109375" style="7" customWidth="1"/>
    <col min="3842" max="3842" width="10.7109375" style="7" bestFit="1" customWidth="1"/>
    <col min="3843" max="3843" width="15" style="7" bestFit="1" customWidth="1"/>
    <col min="3844" max="3844" width="9.28515625" style="7" bestFit="1" customWidth="1"/>
    <col min="3845" max="3845" width="13.140625" style="7" customWidth="1"/>
    <col min="3846" max="3846" width="11.28515625" style="7" customWidth="1"/>
    <col min="3847" max="3847" width="13" style="7" customWidth="1"/>
    <col min="3848" max="3848" width="10.7109375" style="7" customWidth="1"/>
    <col min="3849" max="3849" width="13.28515625" style="7" bestFit="1" customWidth="1"/>
    <col min="3850" max="3853" width="9.140625" style="7"/>
    <col min="3854" max="3854" width="12.42578125" style="7" bestFit="1" customWidth="1"/>
    <col min="3855" max="4092" width="9.140625" style="7"/>
    <col min="4093" max="4093" width="5.85546875" style="7" customWidth="1"/>
    <col min="4094" max="4094" width="28.5703125" style="7" customWidth="1"/>
    <col min="4095" max="4095" width="10.85546875" style="7" customWidth="1"/>
    <col min="4096" max="4096" width="10.42578125" style="7" bestFit="1" customWidth="1"/>
    <col min="4097" max="4097" width="10.7109375" style="7" customWidth="1"/>
    <col min="4098" max="4098" width="10.7109375" style="7" bestFit="1" customWidth="1"/>
    <col min="4099" max="4099" width="15" style="7" bestFit="1" customWidth="1"/>
    <col min="4100" max="4100" width="9.28515625" style="7" bestFit="1" customWidth="1"/>
    <col min="4101" max="4101" width="13.140625" style="7" customWidth="1"/>
    <col min="4102" max="4102" width="11.28515625" style="7" customWidth="1"/>
    <col min="4103" max="4103" width="13" style="7" customWidth="1"/>
    <col min="4104" max="4104" width="10.7109375" style="7" customWidth="1"/>
    <col min="4105" max="4105" width="13.28515625" style="7" bestFit="1" customWidth="1"/>
    <col min="4106" max="4109" width="9.140625" style="7"/>
    <col min="4110" max="4110" width="12.42578125" style="7" bestFit="1" customWidth="1"/>
    <col min="4111" max="4348" width="9.140625" style="7"/>
    <col min="4349" max="4349" width="5.85546875" style="7" customWidth="1"/>
    <col min="4350" max="4350" width="28.5703125" style="7" customWidth="1"/>
    <col min="4351" max="4351" width="10.85546875" style="7" customWidth="1"/>
    <col min="4352" max="4352" width="10.42578125" style="7" bestFit="1" customWidth="1"/>
    <col min="4353" max="4353" width="10.7109375" style="7" customWidth="1"/>
    <col min="4354" max="4354" width="10.7109375" style="7" bestFit="1" customWidth="1"/>
    <col min="4355" max="4355" width="15" style="7" bestFit="1" customWidth="1"/>
    <col min="4356" max="4356" width="9.28515625" style="7" bestFit="1" customWidth="1"/>
    <col min="4357" max="4357" width="13.140625" style="7" customWidth="1"/>
    <col min="4358" max="4358" width="11.28515625" style="7" customWidth="1"/>
    <col min="4359" max="4359" width="13" style="7" customWidth="1"/>
    <col min="4360" max="4360" width="10.7109375" style="7" customWidth="1"/>
    <col min="4361" max="4361" width="13.28515625" style="7" bestFit="1" customWidth="1"/>
    <col min="4362" max="4365" width="9.140625" style="7"/>
    <col min="4366" max="4366" width="12.42578125" style="7" bestFit="1" customWidth="1"/>
    <col min="4367" max="4604" width="9.140625" style="7"/>
    <col min="4605" max="4605" width="5.85546875" style="7" customWidth="1"/>
    <col min="4606" max="4606" width="28.5703125" style="7" customWidth="1"/>
    <col min="4607" max="4607" width="10.85546875" style="7" customWidth="1"/>
    <col min="4608" max="4608" width="10.42578125" style="7" bestFit="1" customWidth="1"/>
    <col min="4609" max="4609" width="10.7109375" style="7" customWidth="1"/>
    <col min="4610" max="4610" width="10.7109375" style="7" bestFit="1" customWidth="1"/>
    <col min="4611" max="4611" width="15" style="7" bestFit="1" customWidth="1"/>
    <col min="4612" max="4612" width="9.28515625" style="7" bestFit="1" customWidth="1"/>
    <col min="4613" max="4613" width="13.140625" style="7" customWidth="1"/>
    <col min="4614" max="4614" width="11.28515625" style="7" customWidth="1"/>
    <col min="4615" max="4615" width="13" style="7" customWidth="1"/>
    <col min="4616" max="4616" width="10.7109375" style="7" customWidth="1"/>
    <col min="4617" max="4617" width="13.28515625" style="7" bestFit="1" customWidth="1"/>
    <col min="4618" max="4621" width="9.140625" style="7"/>
    <col min="4622" max="4622" width="12.42578125" style="7" bestFit="1" customWidth="1"/>
    <col min="4623" max="4860" width="9.140625" style="7"/>
    <col min="4861" max="4861" width="5.85546875" style="7" customWidth="1"/>
    <col min="4862" max="4862" width="28.5703125" style="7" customWidth="1"/>
    <col min="4863" max="4863" width="10.85546875" style="7" customWidth="1"/>
    <col min="4864" max="4864" width="10.42578125" style="7" bestFit="1" customWidth="1"/>
    <col min="4865" max="4865" width="10.7109375" style="7" customWidth="1"/>
    <col min="4866" max="4866" width="10.7109375" style="7" bestFit="1" customWidth="1"/>
    <col min="4867" max="4867" width="15" style="7" bestFit="1" customWidth="1"/>
    <col min="4868" max="4868" width="9.28515625" style="7" bestFit="1" customWidth="1"/>
    <col min="4869" max="4869" width="13.140625" style="7" customWidth="1"/>
    <col min="4870" max="4870" width="11.28515625" style="7" customWidth="1"/>
    <col min="4871" max="4871" width="13" style="7" customWidth="1"/>
    <col min="4872" max="4872" width="10.7109375" style="7" customWidth="1"/>
    <col min="4873" max="4873" width="13.28515625" style="7" bestFit="1" customWidth="1"/>
    <col min="4874" max="4877" width="9.140625" style="7"/>
    <col min="4878" max="4878" width="12.42578125" style="7" bestFit="1" customWidth="1"/>
    <col min="4879" max="5116" width="9.140625" style="7"/>
    <col min="5117" max="5117" width="5.85546875" style="7" customWidth="1"/>
    <col min="5118" max="5118" width="28.5703125" style="7" customWidth="1"/>
    <col min="5119" max="5119" width="10.85546875" style="7" customWidth="1"/>
    <col min="5120" max="5120" width="10.42578125" style="7" bestFit="1" customWidth="1"/>
    <col min="5121" max="5121" width="10.7109375" style="7" customWidth="1"/>
    <col min="5122" max="5122" width="10.7109375" style="7" bestFit="1" customWidth="1"/>
    <col min="5123" max="5123" width="15" style="7" bestFit="1" customWidth="1"/>
    <col min="5124" max="5124" width="9.28515625" style="7" bestFit="1" customWidth="1"/>
    <col min="5125" max="5125" width="13.140625" style="7" customWidth="1"/>
    <col min="5126" max="5126" width="11.28515625" style="7" customWidth="1"/>
    <col min="5127" max="5127" width="13" style="7" customWidth="1"/>
    <col min="5128" max="5128" width="10.7109375" style="7" customWidth="1"/>
    <col min="5129" max="5129" width="13.28515625" style="7" bestFit="1" customWidth="1"/>
    <col min="5130" max="5133" width="9.140625" style="7"/>
    <col min="5134" max="5134" width="12.42578125" style="7" bestFit="1" customWidth="1"/>
    <col min="5135" max="5372" width="9.140625" style="7"/>
    <col min="5373" max="5373" width="5.85546875" style="7" customWidth="1"/>
    <col min="5374" max="5374" width="28.5703125" style="7" customWidth="1"/>
    <col min="5375" max="5375" width="10.85546875" style="7" customWidth="1"/>
    <col min="5376" max="5376" width="10.42578125" style="7" bestFit="1" customWidth="1"/>
    <col min="5377" max="5377" width="10.7109375" style="7" customWidth="1"/>
    <col min="5378" max="5378" width="10.7109375" style="7" bestFit="1" customWidth="1"/>
    <col min="5379" max="5379" width="15" style="7" bestFit="1" customWidth="1"/>
    <col min="5380" max="5380" width="9.28515625" style="7" bestFit="1" customWidth="1"/>
    <col min="5381" max="5381" width="13.140625" style="7" customWidth="1"/>
    <col min="5382" max="5382" width="11.28515625" style="7" customWidth="1"/>
    <col min="5383" max="5383" width="13" style="7" customWidth="1"/>
    <col min="5384" max="5384" width="10.7109375" style="7" customWidth="1"/>
    <col min="5385" max="5385" width="13.28515625" style="7" bestFit="1" customWidth="1"/>
    <col min="5386" max="5389" width="9.140625" style="7"/>
    <col min="5390" max="5390" width="12.42578125" style="7" bestFit="1" customWidth="1"/>
    <col min="5391" max="5628" width="9.140625" style="7"/>
    <col min="5629" max="5629" width="5.85546875" style="7" customWidth="1"/>
    <col min="5630" max="5630" width="28.5703125" style="7" customWidth="1"/>
    <col min="5631" max="5631" width="10.85546875" style="7" customWidth="1"/>
    <col min="5632" max="5632" width="10.42578125" style="7" bestFit="1" customWidth="1"/>
    <col min="5633" max="5633" width="10.7109375" style="7" customWidth="1"/>
    <col min="5634" max="5634" width="10.7109375" style="7" bestFit="1" customWidth="1"/>
    <col min="5635" max="5635" width="15" style="7" bestFit="1" customWidth="1"/>
    <col min="5636" max="5636" width="9.28515625" style="7" bestFit="1" customWidth="1"/>
    <col min="5637" max="5637" width="13.140625" style="7" customWidth="1"/>
    <col min="5638" max="5638" width="11.28515625" style="7" customWidth="1"/>
    <col min="5639" max="5639" width="13" style="7" customWidth="1"/>
    <col min="5640" max="5640" width="10.7109375" style="7" customWidth="1"/>
    <col min="5641" max="5641" width="13.28515625" style="7" bestFit="1" customWidth="1"/>
    <col min="5642" max="5645" width="9.140625" style="7"/>
    <col min="5646" max="5646" width="12.42578125" style="7" bestFit="1" customWidth="1"/>
    <col min="5647" max="5884" width="9.140625" style="7"/>
    <col min="5885" max="5885" width="5.85546875" style="7" customWidth="1"/>
    <col min="5886" max="5886" width="28.5703125" style="7" customWidth="1"/>
    <col min="5887" max="5887" width="10.85546875" style="7" customWidth="1"/>
    <col min="5888" max="5888" width="10.42578125" style="7" bestFit="1" customWidth="1"/>
    <col min="5889" max="5889" width="10.7109375" style="7" customWidth="1"/>
    <col min="5890" max="5890" width="10.7109375" style="7" bestFit="1" customWidth="1"/>
    <col min="5891" max="5891" width="15" style="7" bestFit="1" customWidth="1"/>
    <col min="5892" max="5892" width="9.28515625" style="7" bestFit="1" customWidth="1"/>
    <col min="5893" max="5893" width="13.140625" style="7" customWidth="1"/>
    <col min="5894" max="5894" width="11.28515625" style="7" customWidth="1"/>
    <col min="5895" max="5895" width="13" style="7" customWidth="1"/>
    <col min="5896" max="5896" width="10.7109375" style="7" customWidth="1"/>
    <col min="5897" max="5897" width="13.28515625" style="7" bestFit="1" customWidth="1"/>
    <col min="5898" max="5901" width="9.140625" style="7"/>
    <col min="5902" max="5902" width="12.42578125" style="7" bestFit="1" customWidth="1"/>
    <col min="5903" max="6140" width="9.140625" style="7"/>
    <col min="6141" max="6141" width="5.85546875" style="7" customWidth="1"/>
    <col min="6142" max="6142" width="28.5703125" style="7" customWidth="1"/>
    <col min="6143" max="6143" width="10.85546875" style="7" customWidth="1"/>
    <col min="6144" max="6144" width="10.42578125" style="7" bestFit="1" customWidth="1"/>
    <col min="6145" max="6145" width="10.7109375" style="7" customWidth="1"/>
    <col min="6146" max="6146" width="10.7109375" style="7" bestFit="1" customWidth="1"/>
    <col min="6147" max="6147" width="15" style="7" bestFit="1" customWidth="1"/>
    <col min="6148" max="6148" width="9.28515625" style="7" bestFit="1" customWidth="1"/>
    <col min="6149" max="6149" width="13.140625" style="7" customWidth="1"/>
    <col min="6150" max="6150" width="11.28515625" style="7" customWidth="1"/>
    <col min="6151" max="6151" width="13" style="7" customWidth="1"/>
    <col min="6152" max="6152" width="10.7109375" style="7" customWidth="1"/>
    <col min="6153" max="6153" width="13.28515625" style="7" bestFit="1" customWidth="1"/>
    <col min="6154" max="6157" width="9.140625" style="7"/>
    <col min="6158" max="6158" width="12.42578125" style="7" bestFit="1" customWidth="1"/>
    <col min="6159" max="6396" width="9.140625" style="7"/>
    <col min="6397" max="6397" width="5.85546875" style="7" customWidth="1"/>
    <col min="6398" max="6398" width="28.5703125" style="7" customWidth="1"/>
    <col min="6399" max="6399" width="10.85546875" style="7" customWidth="1"/>
    <col min="6400" max="6400" width="10.42578125" style="7" bestFit="1" customWidth="1"/>
    <col min="6401" max="6401" width="10.7109375" style="7" customWidth="1"/>
    <col min="6402" max="6402" width="10.7109375" style="7" bestFit="1" customWidth="1"/>
    <col min="6403" max="6403" width="15" style="7" bestFit="1" customWidth="1"/>
    <col min="6404" max="6404" width="9.28515625" style="7" bestFit="1" customWidth="1"/>
    <col min="6405" max="6405" width="13.140625" style="7" customWidth="1"/>
    <col min="6406" max="6406" width="11.28515625" style="7" customWidth="1"/>
    <col min="6407" max="6407" width="13" style="7" customWidth="1"/>
    <col min="6408" max="6408" width="10.7109375" style="7" customWidth="1"/>
    <col min="6409" max="6409" width="13.28515625" style="7" bestFit="1" customWidth="1"/>
    <col min="6410" max="6413" width="9.140625" style="7"/>
    <col min="6414" max="6414" width="12.42578125" style="7" bestFit="1" customWidth="1"/>
    <col min="6415" max="6652" width="9.140625" style="7"/>
    <col min="6653" max="6653" width="5.85546875" style="7" customWidth="1"/>
    <col min="6654" max="6654" width="28.5703125" style="7" customWidth="1"/>
    <col min="6655" max="6655" width="10.85546875" style="7" customWidth="1"/>
    <col min="6656" max="6656" width="10.42578125" style="7" bestFit="1" customWidth="1"/>
    <col min="6657" max="6657" width="10.7109375" style="7" customWidth="1"/>
    <col min="6658" max="6658" width="10.7109375" style="7" bestFit="1" customWidth="1"/>
    <col min="6659" max="6659" width="15" style="7" bestFit="1" customWidth="1"/>
    <col min="6660" max="6660" width="9.28515625" style="7" bestFit="1" customWidth="1"/>
    <col min="6661" max="6661" width="13.140625" style="7" customWidth="1"/>
    <col min="6662" max="6662" width="11.28515625" style="7" customWidth="1"/>
    <col min="6663" max="6663" width="13" style="7" customWidth="1"/>
    <col min="6664" max="6664" width="10.7109375" style="7" customWidth="1"/>
    <col min="6665" max="6665" width="13.28515625" style="7" bestFit="1" customWidth="1"/>
    <col min="6666" max="6669" width="9.140625" style="7"/>
    <col min="6670" max="6670" width="12.42578125" style="7" bestFit="1" customWidth="1"/>
    <col min="6671" max="6908" width="9.140625" style="7"/>
    <col min="6909" max="6909" width="5.85546875" style="7" customWidth="1"/>
    <col min="6910" max="6910" width="28.5703125" style="7" customWidth="1"/>
    <col min="6911" max="6911" width="10.85546875" style="7" customWidth="1"/>
    <col min="6912" max="6912" width="10.42578125" style="7" bestFit="1" customWidth="1"/>
    <col min="6913" max="6913" width="10.7109375" style="7" customWidth="1"/>
    <col min="6914" max="6914" width="10.7109375" style="7" bestFit="1" customWidth="1"/>
    <col min="6915" max="6915" width="15" style="7" bestFit="1" customWidth="1"/>
    <col min="6916" max="6916" width="9.28515625" style="7" bestFit="1" customWidth="1"/>
    <col min="6917" max="6917" width="13.140625" style="7" customWidth="1"/>
    <col min="6918" max="6918" width="11.28515625" style="7" customWidth="1"/>
    <col min="6919" max="6919" width="13" style="7" customWidth="1"/>
    <col min="6920" max="6920" width="10.7109375" style="7" customWidth="1"/>
    <col min="6921" max="6921" width="13.28515625" style="7" bestFit="1" customWidth="1"/>
    <col min="6922" max="6925" width="9.140625" style="7"/>
    <col min="6926" max="6926" width="12.42578125" style="7" bestFit="1" customWidth="1"/>
    <col min="6927" max="7164" width="9.140625" style="7"/>
    <col min="7165" max="7165" width="5.85546875" style="7" customWidth="1"/>
    <col min="7166" max="7166" width="28.5703125" style="7" customWidth="1"/>
    <col min="7167" max="7167" width="10.85546875" style="7" customWidth="1"/>
    <col min="7168" max="7168" width="10.42578125" style="7" bestFit="1" customWidth="1"/>
    <col min="7169" max="7169" width="10.7109375" style="7" customWidth="1"/>
    <col min="7170" max="7170" width="10.7109375" style="7" bestFit="1" customWidth="1"/>
    <col min="7171" max="7171" width="15" style="7" bestFit="1" customWidth="1"/>
    <col min="7172" max="7172" width="9.28515625" style="7" bestFit="1" customWidth="1"/>
    <col min="7173" max="7173" width="13.140625" style="7" customWidth="1"/>
    <col min="7174" max="7174" width="11.28515625" style="7" customWidth="1"/>
    <col min="7175" max="7175" width="13" style="7" customWidth="1"/>
    <col min="7176" max="7176" width="10.7109375" style="7" customWidth="1"/>
    <col min="7177" max="7177" width="13.28515625" style="7" bestFit="1" customWidth="1"/>
    <col min="7178" max="7181" width="9.140625" style="7"/>
    <col min="7182" max="7182" width="12.42578125" style="7" bestFit="1" customWidth="1"/>
    <col min="7183" max="7420" width="9.140625" style="7"/>
    <col min="7421" max="7421" width="5.85546875" style="7" customWidth="1"/>
    <col min="7422" max="7422" width="28.5703125" style="7" customWidth="1"/>
    <col min="7423" max="7423" width="10.85546875" style="7" customWidth="1"/>
    <col min="7424" max="7424" width="10.42578125" style="7" bestFit="1" customWidth="1"/>
    <col min="7425" max="7425" width="10.7109375" style="7" customWidth="1"/>
    <col min="7426" max="7426" width="10.7109375" style="7" bestFit="1" customWidth="1"/>
    <col min="7427" max="7427" width="15" style="7" bestFit="1" customWidth="1"/>
    <col min="7428" max="7428" width="9.28515625" style="7" bestFit="1" customWidth="1"/>
    <col min="7429" max="7429" width="13.140625" style="7" customWidth="1"/>
    <col min="7430" max="7430" width="11.28515625" style="7" customWidth="1"/>
    <col min="7431" max="7431" width="13" style="7" customWidth="1"/>
    <col min="7432" max="7432" width="10.7109375" style="7" customWidth="1"/>
    <col min="7433" max="7433" width="13.28515625" style="7" bestFit="1" customWidth="1"/>
    <col min="7434" max="7437" width="9.140625" style="7"/>
    <col min="7438" max="7438" width="12.42578125" style="7" bestFit="1" customWidth="1"/>
    <col min="7439" max="7676" width="9.140625" style="7"/>
    <col min="7677" max="7677" width="5.85546875" style="7" customWidth="1"/>
    <col min="7678" max="7678" width="28.5703125" style="7" customWidth="1"/>
    <col min="7679" max="7679" width="10.85546875" style="7" customWidth="1"/>
    <col min="7680" max="7680" width="10.42578125" style="7" bestFit="1" customWidth="1"/>
    <col min="7681" max="7681" width="10.7109375" style="7" customWidth="1"/>
    <col min="7682" max="7682" width="10.7109375" style="7" bestFit="1" customWidth="1"/>
    <col min="7683" max="7683" width="15" style="7" bestFit="1" customWidth="1"/>
    <col min="7684" max="7684" width="9.28515625" style="7" bestFit="1" customWidth="1"/>
    <col min="7685" max="7685" width="13.140625" style="7" customWidth="1"/>
    <col min="7686" max="7686" width="11.28515625" style="7" customWidth="1"/>
    <col min="7687" max="7687" width="13" style="7" customWidth="1"/>
    <col min="7688" max="7688" width="10.7109375" style="7" customWidth="1"/>
    <col min="7689" max="7689" width="13.28515625" style="7" bestFit="1" customWidth="1"/>
    <col min="7690" max="7693" width="9.140625" style="7"/>
    <col min="7694" max="7694" width="12.42578125" style="7" bestFit="1" customWidth="1"/>
    <col min="7695" max="7932" width="9.140625" style="7"/>
    <col min="7933" max="7933" width="5.85546875" style="7" customWidth="1"/>
    <col min="7934" max="7934" width="28.5703125" style="7" customWidth="1"/>
    <col min="7935" max="7935" width="10.85546875" style="7" customWidth="1"/>
    <col min="7936" max="7936" width="10.42578125" style="7" bestFit="1" customWidth="1"/>
    <col min="7937" max="7937" width="10.7109375" style="7" customWidth="1"/>
    <col min="7938" max="7938" width="10.7109375" style="7" bestFit="1" customWidth="1"/>
    <col min="7939" max="7939" width="15" style="7" bestFit="1" customWidth="1"/>
    <col min="7940" max="7940" width="9.28515625" style="7" bestFit="1" customWidth="1"/>
    <col min="7941" max="7941" width="13.140625" style="7" customWidth="1"/>
    <col min="7942" max="7942" width="11.28515625" style="7" customWidth="1"/>
    <col min="7943" max="7943" width="13" style="7" customWidth="1"/>
    <col min="7944" max="7944" width="10.7109375" style="7" customWidth="1"/>
    <col min="7945" max="7945" width="13.28515625" style="7" bestFit="1" customWidth="1"/>
    <col min="7946" max="7949" width="9.140625" style="7"/>
    <col min="7950" max="7950" width="12.42578125" style="7" bestFit="1" customWidth="1"/>
    <col min="7951" max="8188" width="9.140625" style="7"/>
    <col min="8189" max="8189" width="5.85546875" style="7" customWidth="1"/>
    <col min="8190" max="8190" width="28.5703125" style="7" customWidth="1"/>
    <col min="8191" max="8191" width="10.85546875" style="7" customWidth="1"/>
    <col min="8192" max="8192" width="10.42578125" style="7" bestFit="1" customWidth="1"/>
    <col min="8193" max="8193" width="10.7109375" style="7" customWidth="1"/>
    <col min="8194" max="8194" width="10.7109375" style="7" bestFit="1" customWidth="1"/>
    <col min="8195" max="8195" width="15" style="7" bestFit="1" customWidth="1"/>
    <col min="8196" max="8196" width="9.28515625" style="7" bestFit="1" customWidth="1"/>
    <col min="8197" max="8197" width="13.140625" style="7" customWidth="1"/>
    <col min="8198" max="8198" width="11.28515625" style="7" customWidth="1"/>
    <col min="8199" max="8199" width="13" style="7" customWidth="1"/>
    <col min="8200" max="8200" width="10.7109375" style="7" customWidth="1"/>
    <col min="8201" max="8201" width="13.28515625" style="7" bestFit="1" customWidth="1"/>
    <col min="8202" max="8205" width="9.140625" style="7"/>
    <col min="8206" max="8206" width="12.42578125" style="7" bestFit="1" customWidth="1"/>
    <col min="8207" max="8444" width="9.140625" style="7"/>
    <col min="8445" max="8445" width="5.85546875" style="7" customWidth="1"/>
    <col min="8446" max="8446" width="28.5703125" style="7" customWidth="1"/>
    <col min="8447" max="8447" width="10.85546875" style="7" customWidth="1"/>
    <col min="8448" max="8448" width="10.42578125" style="7" bestFit="1" customWidth="1"/>
    <col min="8449" max="8449" width="10.7109375" style="7" customWidth="1"/>
    <col min="8450" max="8450" width="10.7109375" style="7" bestFit="1" customWidth="1"/>
    <col min="8451" max="8451" width="15" style="7" bestFit="1" customWidth="1"/>
    <col min="8452" max="8452" width="9.28515625" style="7" bestFit="1" customWidth="1"/>
    <col min="8453" max="8453" width="13.140625" style="7" customWidth="1"/>
    <col min="8454" max="8454" width="11.28515625" style="7" customWidth="1"/>
    <col min="8455" max="8455" width="13" style="7" customWidth="1"/>
    <col min="8456" max="8456" width="10.7109375" style="7" customWidth="1"/>
    <col min="8457" max="8457" width="13.28515625" style="7" bestFit="1" customWidth="1"/>
    <col min="8458" max="8461" width="9.140625" style="7"/>
    <col min="8462" max="8462" width="12.42578125" style="7" bestFit="1" customWidth="1"/>
    <col min="8463" max="8700" width="9.140625" style="7"/>
    <col min="8701" max="8701" width="5.85546875" style="7" customWidth="1"/>
    <col min="8702" max="8702" width="28.5703125" style="7" customWidth="1"/>
    <col min="8703" max="8703" width="10.85546875" style="7" customWidth="1"/>
    <col min="8704" max="8704" width="10.42578125" style="7" bestFit="1" customWidth="1"/>
    <col min="8705" max="8705" width="10.7109375" style="7" customWidth="1"/>
    <col min="8706" max="8706" width="10.7109375" style="7" bestFit="1" customWidth="1"/>
    <col min="8707" max="8707" width="15" style="7" bestFit="1" customWidth="1"/>
    <col min="8708" max="8708" width="9.28515625" style="7" bestFit="1" customWidth="1"/>
    <col min="8709" max="8709" width="13.140625" style="7" customWidth="1"/>
    <col min="8710" max="8710" width="11.28515625" style="7" customWidth="1"/>
    <col min="8711" max="8711" width="13" style="7" customWidth="1"/>
    <col min="8712" max="8712" width="10.7109375" style="7" customWidth="1"/>
    <col min="8713" max="8713" width="13.28515625" style="7" bestFit="1" customWidth="1"/>
    <col min="8714" max="8717" width="9.140625" style="7"/>
    <col min="8718" max="8718" width="12.42578125" style="7" bestFit="1" customWidth="1"/>
    <col min="8719" max="8956" width="9.140625" style="7"/>
    <col min="8957" max="8957" width="5.85546875" style="7" customWidth="1"/>
    <col min="8958" max="8958" width="28.5703125" style="7" customWidth="1"/>
    <col min="8959" max="8959" width="10.85546875" style="7" customWidth="1"/>
    <col min="8960" max="8960" width="10.42578125" style="7" bestFit="1" customWidth="1"/>
    <col min="8961" max="8961" width="10.7109375" style="7" customWidth="1"/>
    <col min="8962" max="8962" width="10.7109375" style="7" bestFit="1" customWidth="1"/>
    <col min="8963" max="8963" width="15" style="7" bestFit="1" customWidth="1"/>
    <col min="8964" max="8964" width="9.28515625" style="7" bestFit="1" customWidth="1"/>
    <col min="8965" max="8965" width="13.140625" style="7" customWidth="1"/>
    <col min="8966" max="8966" width="11.28515625" style="7" customWidth="1"/>
    <col min="8967" max="8967" width="13" style="7" customWidth="1"/>
    <col min="8968" max="8968" width="10.7109375" style="7" customWidth="1"/>
    <col min="8969" max="8969" width="13.28515625" style="7" bestFit="1" customWidth="1"/>
    <col min="8970" max="8973" width="9.140625" style="7"/>
    <col min="8974" max="8974" width="12.42578125" style="7" bestFit="1" customWidth="1"/>
    <col min="8975" max="9212" width="9.140625" style="7"/>
    <col min="9213" max="9213" width="5.85546875" style="7" customWidth="1"/>
    <col min="9214" max="9214" width="28.5703125" style="7" customWidth="1"/>
    <col min="9215" max="9215" width="10.85546875" style="7" customWidth="1"/>
    <col min="9216" max="9216" width="10.42578125" style="7" bestFit="1" customWidth="1"/>
    <col min="9217" max="9217" width="10.7109375" style="7" customWidth="1"/>
    <col min="9218" max="9218" width="10.7109375" style="7" bestFit="1" customWidth="1"/>
    <col min="9219" max="9219" width="15" style="7" bestFit="1" customWidth="1"/>
    <col min="9220" max="9220" width="9.28515625" style="7" bestFit="1" customWidth="1"/>
    <col min="9221" max="9221" width="13.140625" style="7" customWidth="1"/>
    <col min="9222" max="9222" width="11.28515625" style="7" customWidth="1"/>
    <col min="9223" max="9223" width="13" style="7" customWidth="1"/>
    <col min="9224" max="9224" width="10.7109375" style="7" customWidth="1"/>
    <col min="9225" max="9225" width="13.28515625" style="7" bestFit="1" customWidth="1"/>
    <col min="9226" max="9229" width="9.140625" style="7"/>
    <col min="9230" max="9230" width="12.42578125" style="7" bestFit="1" customWidth="1"/>
    <col min="9231" max="9468" width="9.140625" style="7"/>
    <col min="9469" max="9469" width="5.85546875" style="7" customWidth="1"/>
    <col min="9470" max="9470" width="28.5703125" style="7" customWidth="1"/>
    <col min="9471" max="9471" width="10.85546875" style="7" customWidth="1"/>
    <col min="9472" max="9472" width="10.42578125" style="7" bestFit="1" customWidth="1"/>
    <col min="9473" max="9473" width="10.7109375" style="7" customWidth="1"/>
    <col min="9474" max="9474" width="10.7109375" style="7" bestFit="1" customWidth="1"/>
    <col min="9475" max="9475" width="15" style="7" bestFit="1" customWidth="1"/>
    <col min="9476" max="9476" width="9.28515625" style="7" bestFit="1" customWidth="1"/>
    <col min="9477" max="9477" width="13.140625" style="7" customWidth="1"/>
    <col min="9478" max="9478" width="11.28515625" style="7" customWidth="1"/>
    <col min="9479" max="9479" width="13" style="7" customWidth="1"/>
    <col min="9480" max="9480" width="10.7109375" style="7" customWidth="1"/>
    <col min="9481" max="9481" width="13.28515625" style="7" bestFit="1" customWidth="1"/>
    <col min="9482" max="9485" width="9.140625" style="7"/>
    <col min="9486" max="9486" width="12.42578125" style="7" bestFit="1" customWidth="1"/>
    <col min="9487" max="9724" width="9.140625" style="7"/>
    <col min="9725" max="9725" width="5.85546875" style="7" customWidth="1"/>
    <col min="9726" max="9726" width="28.5703125" style="7" customWidth="1"/>
    <col min="9727" max="9727" width="10.85546875" style="7" customWidth="1"/>
    <col min="9728" max="9728" width="10.42578125" style="7" bestFit="1" customWidth="1"/>
    <col min="9729" max="9729" width="10.7109375" style="7" customWidth="1"/>
    <col min="9730" max="9730" width="10.7109375" style="7" bestFit="1" customWidth="1"/>
    <col min="9731" max="9731" width="15" style="7" bestFit="1" customWidth="1"/>
    <col min="9732" max="9732" width="9.28515625" style="7" bestFit="1" customWidth="1"/>
    <col min="9733" max="9733" width="13.140625" style="7" customWidth="1"/>
    <col min="9734" max="9734" width="11.28515625" style="7" customWidth="1"/>
    <col min="9735" max="9735" width="13" style="7" customWidth="1"/>
    <col min="9736" max="9736" width="10.7109375" style="7" customWidth="1"/>
    <col min="9737" max="9737" width="13.28515625" style="7" bestFit="1" customWidth="1"/>
    <col min="9738" max="9741" width="9.140625" style="7"/>
    <col min="9742" max="9742" width="12.42578125" style="7" bestFit="1" customWidth="1"/>
    <col min="9743" max="9980" width="9.140625" style="7"/>
    <col min="9981" max="9981" width="5.85546875" style="7" customWidth="1"/>
    <col min="9982" max="9982" width="28.5703125" style="7" customWidth="1"/>
    <col min="9983" max="9983" width="10.85546875" style="7" customWidth="1"/>
    <col min="9984" max="9984" width="10.42578125" style="7" bestFit="1" customWidth="1"/>
    <col min="9985" max="9985" width="10.7109375" style="7" customWidth="1"/>
    <col min="9986" max="9986" width="10.7109375" style="7" bestFit="1" customWidth="1"/>
    <col min="9987" max="9987" width="15" style="7" bestFit="1" customWidth="1"/>
    <col min="9988" max="9988" width="9.28515625" style="7" bestFit="1" customWidth="1"/>
    <col min="9989" max="9989" width="13.140625" style="7" customWidth="1"/>
    <col min="9990" max="9990" width="11.28515625" style="7" customWidth="1"/>
    <col min="9991" max="9991" width="13" style="7" customWidth="1"/>
    <col min="9992" max="9992" width="10.7109375" style="7" customWidth="1"/>
    <col min="9993" max="9993" width="13.28515625" style="7" bestFit="1" customWidth="1"/>
    <col min="9994" max="9997" width="9.140625" style="7"/>
    <col min="9998" max="9998" width="12.42578125" style="7" bestFit="1" customWidth="1"/>
    <col min="9999" max="10236" width="9.140625" style="7"/>
    <col min="10237" max="10237" width="5.85546875" style="7" customWidth="1"/>
    <col min="10238" max="10238" width="28.5703125" style="7" customWidth="1"/>
    <col min="10239" max="10239" width="10.85546875" style="7" customWidth="1"/>
    <col min="10240" max="10240" width="10.42578125" style="7" bestFit="1" customWidth="1"/>
    <col min="10241" max="10241" width="10.7109375" style="7" customWidth="1"/>
    <col min="10242" max="10242" width="10.7109375" style="7" bestFit="1" customWidth="1"/>
    <col min="10243" max="10243" width="15" style="7" bestFit="1" customWidth="1"/>
    <col min="10244" max="10244" width="9.28515625" style="7" bestFit="1" customWidth="1"/>
    <col min="10245" max="10245" width="13.140625" style="7" customWidth="1"/>
    <col min="10246" max="10246" width="11.28515625" style="7" customWidth="1"/>
    <col min="10247" max="10247" width="13" style="7" customWidth="1"/>
    <col min="10248" max="10248" width="10.7109375" style="7" customWidth="1"/>
    <col min="10249" max="10249" width="13.28515625" style="7" bestFit="1" customWidth="1"/>
    <col min="10250" max="10253" width="9.140625" style="7"/>
    <col min="10254" max="10254" width="12.42578125" style="7" bestFit="1" customWidth="1"/>
    <col min="10255" max="10492" width="9.140625" style="7"/>
    <col min="10493" max="10493" width="5.85546875" style="7" customWidth="1"/>
    <col min="10494" max="10494" width="28.5703125" style="7" customWidth="1"/>
    <col min="10495" max="10495" width="10.85546875" style="7" customWidth="1"/>
    <col min="10496" max="10496" width="10.42578125" style="7" bestFit="1" customWidth="1"/>
    <col min="10497" max="10497" width="10.7109375" style="7" customWidth="1"/>
    <col min="10498" max="10498" width="10.7109375" style="7" bestFit="1" customWidth="1"/>
    <col min="10499" max="10499" width="15" style="7" bestFit="1" customWidth="1"/>
    <col min="10500" max="10500" width="9.28515625" style="7" bestFit="1" customWidth="1"/>
    <col min="10501" max="10501" width="13.140625" style="7" customWidth="1"/>
    <col min="10502" max="10502" width="11.28515625" style="7" customWidth="1"/>
    <col min="10503" max="10503" width="13" style="7" customWidth="1"/>
    <col min="10504" max="10504" width="10.7109375" style="7" customWidth="1"/>
    <col min="10505" max="10505" width="13.28515625" style="7" bestFit="1" customWidth="1"/>
    <col min="10506" max="10509" width="9.140625" style="7"/>
    <col min="10510" max="10510" width="12.42578125" style="7" bestFit="1" customWidth="1"/>
    <col min="10511" max="10748" width="9.140625" style="7"/>
    <col min="10749" max="10749" width="5.85546875" style="7" customWidth="1"/>
    <col min="10750" max="10750" width="28.5703125" style="7" customWidth="1"/>
    <col min="10751" max="10751" width="10.85546875" style="7" customWidth="1"/>
    <col min="10752" max="10752" width="10.42578125" style="7" bestFit="1" customWidth="1"/>
    <col min="10753" max="10753" width="10.7109375" style="7" customWidth="1"/>
    <col min="10754" max="10754" width="10.7109375" style="7" bestFit="1" customWidth="1"/>
    <col min="10755" max="10755" width="15" style="7" bestFit="1" customWidth="1"/>
    <col min="10756" max="10756" width="9.28515625" style="7" bestFit="1" customWidth="1"/>
    <col min="10757" max="10757" width="13.140625" style="7" customWidth="1"/>
    <col min="10758" max="10758" width="11.28515625" style="7" customWidth="1"/>
    <col min="10759" max="10759" width="13" style="7" customWidth="1"/>
    <col min="10760" max="10760" width="10.7109375" style="7" customWidth="1"/>
    <col min="10761" max="10761" width="13.28515625" style="7" bestFit="1" customWidth="1"/>
    <col min="10762" max="10765" width="9.140625" style="7"/>
    <col min="10766" max="10766" width="12.42578125" style="7" bestFit="1" customWidth="1"/>
    <col min="10767" max="11004" width="9.140625" style="7"/>
    <col min="11005" max="11005" width="5.85546875" style="7" customWidth="1"/>
    <col min="11006" max="11006" width="28.5703125" style="7" customWidth="1"/>
    <col min="11007" max="11007" width="10.85546875" style="7" customWidth="1"/>
    <col min="11008" max="11008" width="10.42578125" style="7" bestFit="1" customWidth="1"/>
    <col min="11009" max="11009" width="10.7109375" style="7" customWidth="1"/>
    <col min="11010" max="11010" width="10.7109375" style="7" bestFit="1" customWidth="1"/>
    <col min="11011" max="11011" width="15" style="7" bestFit="1" customWidth="1"/>
    <col min="11012" max="11012" width="9.28515625" style="7" bestFit="1" customWidth="1"/>
    <col min="11013" max="11013" width="13.140625" style="7" customWidth="1"/>
    <col min="11014" max="11014" width="11.28515625" style="7" customWidth="1"/>
    <col min="11015" max="11015" width="13" style="7" customWidth="1"/>
    <col min="11016" max="11016" width="10.7109375" style="7" customWidth="1"/>
    <col min="11017" max="11017" width="13.28515625" style="7" bestFit="1" customWidth="1"/>
    <col min="11018" max="11021" width="9.140625" style="7"/>
    <col min="11022" max="11022" width="12.42578125" style="7" bestFit="1" customWidth="1"/>
    <col min="11023" max="11260" width="9.140625" style="7"/>
    <col min="11261" max="11261" width="5.85546875" style="7" customWidth="1"/>
    <col min="11262" max="11262" width="28.5703125" style="7" customWidth="1"/>
    <col min="11263" max="11263" width="10.85546875" style="7" customWidth="1"/>
    <col min="11264" max="11264" width="10.42578125" style="7" bestFit="1" customWidth="1"/>
    <col min="11265" max="11265" width="10.7109375" style="7" customWidth="1"/>
    <col min="11266" max="11266" width="10.7109375" style="7" bestFit="1" customWidth="1"/>
    <col min="11267" max="11267" width="15" style="7" bestFit="1" customWidth="1"/>
    <col min="11268" max="11268" width="9.28515625" style="7" bestFit="1" customWidth="1"/>
    <col min="11269" max="11269" width="13.140625" style="7" customWidth="1"/>
    <col min="11270" max="11270" width="11.28515625" style="7" customWidth="1"/>
    <col min="11271" max="11271" width="13" style="7" customWidth="1"/>
    <col min="11272" max="11272" width="10.7109375" style="7" customWidth="1"/>
    <col min="11273" max="11273" width="13.28515625" style="7" bestFit="1" customWidth="1"/>
    <col min="11274" max="11277" width="9.140625" style="7"/>
    <col min="11278" max="11278" width="12.42578125" style="7" bestFit="1" customWidth="1"/>
    <col min="11279" max="11516" width="9.140625" style="7"/>
    <col min="11517" max="11517" width="5.85546875" style="7" customWidth="1"/>
    <col min="11518" max="11518" width="28.5703125" style="7" customWidth="1"/>
    <col min="11519" max="11519" width="10.85546875" style="7" customWidth="1"/>
    <col min="11520" max="11520" width="10.42578125" style="7" bestFit="1" customWidth="1"/>
    <col min="11521" max="11521" width="10.7109375" style="7" customWidth="1"/>
    <col min="11522" max="11522" width="10.7109375" style="7" bestFit="1" customWidth="1"/>
    <col min="11523" max="11523" width="15" style="7" bestFit="1" customWidth="1"/>
    <col min="11524" max="11524" width="9.28515625" style="7" bestFit="1" customWidth="1"/>
    <col min="11525" max="11525" width="13.140625" style="7" customWidth="1"/>
    <col min="11526" max="11526" width="11.28515625" style="7" customWidth="1"/>
    <col min="11527" max="11527" width="13" style="7" customWidth="1"/>
    <col min="11528" max="11528" width="10.7109375" style="7" customWidth="1"/>
    <col min="11529" max="11529" width="13.28515625" style="7" bestFit="1" customWidth="1"/>
    <col min="11530" max="11533" width="9.140625" style="7"/>
    <col min="11534" max="11534" width="12.42578125" style="7" bestFit="1" customWidth="1"/>
    <col min="11535" max="11772" width="9.140625" style="7"/>
    <col min="11773" max="11773" width="5.85546875" style="7" customWidth="1"/>
    <col min="11774" max="11774" width="28.5703125" style="7" customWidth="1"/>
    <col min="11775" max="11775" width="10.85546875" style="7" customWidth="1"/>
    <col min="11776" max="11776" width="10.42578125" style="7" bestFit="1" customWidth="1"/>
    <col min="11777" max="11777" width="10.7109375" style="7" customWidth="1"/>
    <col min="11778" max="11778" width="10.7109375" style="7" bestFit="1" customWidth="1"/>
    <col min="11779" max="11779" width="15" style="7" bestFit="1" customWidth="1"/>
    <col min="11780" max="11780" width="9.28515625" style="7" bestFit="1" customWidth="1"/>
    <col min="11781" max="11781" width="13.140625" style="7" customWidth="1"/>
    <col min="11782" max="11782" width="11.28515625" style="7" customWidth="1"/>
    <col min="11783" max="11783" width="13" style="7" customWidth="1"/>
    <col min="11784" max="11784" width="10.7109375" style="7" customWidth="1"/>
    <col min="11785" max="11785" width="13.28515625" style="7" bestFit="1" customWidth="1"/>
    <col min="11786" max="11789" width="9.140625" style="7"/>
    <col min="11790" max="11790" width="12.42578125" style="7" bestFit="1" customWidth="1"/>
    <col min="11791" max="12028" width="9.140625" style="7"/>
    <col min="12029" max="12029" width="5.85546875" style="7" customWidth="1"/>
    <col min="12030" max="12030" width="28.5703125" style="7" customWidth="1"/>
    <col min="12031" max="12031" width="10.85546875" style="7" customWidth="1"/>
    <col min="12032" max="12032" width="10.42578125" style="7" bestFit="1" customWidth="1"/>
    <col min="12033" max="12033" width="10.7109375" style="7" customWidth="1"/>
    <col min="12034" max="12034" width="10.7109375" style="7" bestFit="1" customWidth="1"/>
    <col min="12035" max="12035" width="15" style="7" bestFit="1" customWidth="1"/>
    <col min="12036" max="12036" width="9.28515625" style="7" bestFit="1" customWidth="1"/>
    <col min="12037" max="12037" width="13.140625" style="7" customWidth="1"/>
    <col min="12038" max="12038" width="11.28515625" style="7" customWidth="1"/>
    <col min="12039" max="12039" width="13" style="7" customWidth="1"/>
    <col min="12040" max="12040" width="10.7109375" style="7" customWidth="1"/>
    <col min="12041" max="12041" width="13.28515625" style="7" bestFit="1" customWidth="1"/>
    <col min="12042" max="12045" width="9.140625" style="7"/>
    <col min="12046" max="12046" width="12.42578125" style="7" bestFit="1" customWidth="1"/>
    <col min="12047" max="12284" width="9.140625" style="7"/>
    <col min="12285" max="12285" width="5.85546875" style="7" customWidth="1"/>
    <col min="12286" max="12286" width="28.5703125" style="7" customWidth="1"/>
    <col min="12287" max="12287" width="10.85546875" style="7" customWidth="1"/>
    <col min="12288" max="12288" width="10.42578125" style="7" bestFit="1" customWidth="1"/>
    <col min="12289" max="12289" width="10.7109375" style="7" customWidth="1"/>
    <col min="12290" max="12290" width="10.7109375" style="7" bestFit="1" customWidth="1"/>
    <col min="12291" max="12291" width="15" style="7" bestFit="1" customWidth="1"/>
    <col min="12292" max="12292" width="9.28515625" style="7" bestFit="1" customWidth="1"/>
    <col min="12293" max="12293" width="13.140625" style="7" customWidth="1"/>
    <col min="12294" max="12294" width="11.28515625" style="7" customWidth="1"/>
    <col min="12295" max="12295" width="13" style="7" customWidth="1"/>
    <col min="12296" max="12296" width="10.7109375" style="7" customWidth="1"/>
    <col min="12297" max="12297" width="13.28515625" style="7" bestFit="1" customWidth="1"/>
    <col min="12298" max="12301" width="9.140625" style="7"/>
    <col min="12302" max="12302" width="12.42578125" style="7" bestFit="1" customWidth="1"/>
    <col min="12303" max="12540" width="9.140625" style="7"/>
    <col min="12541" max="12541" width="5.85546875" style="7" customWidth="1"/>
    <col min="12542" max="12542" width="28.5703125" style="7" customWidth="1"/>
    <col min="12543" max="12543" width="10.85546875" style="7" customWidth="1"/>
    <col min="12544" max="12544" width="10.42578125" style="7" bestFit="1" customWidth="1"/>
    <col min="12545" max="12545" width="10.7109375" style="7" customWidth="1"/>
    <col min="12546" max="12546" width="10.7109375" style="7" bestFit="1" customWidth="1"/>
    <col min="12547" max="12547" width="15" style="7" bestFit="1" customWidth="1"/>
    <col min="12548" max="12548" width="9.28515625" style="7" bestFit="1" customWidth="1"/>
    <col min="12549" max="12549" width="13.140625" style="7" customWidth="1"/>
    <col min="12550" max="12550" width="11.28515625" style="7" customWidth="1"/>
    <col min="12551" max="12551" width="13" style="7" customWidth="1"/>
    <col min="12552" max="12552" width="10.7109375" style="7" customWidth="1"/>
    <col min="12553" max="12553" width="13.28515625" style="7" bestFit="1" customWidth="1"/>
    <col min="12554" max="12557" width="9.140625" style="7"/>
    <col min="12558" max="12558" width="12.42578125" style="7" bestFit="1" customWidth="1"/>
    <col min="12559" max="12796" width="9.140625" style="7"/>
    <col min="12797" max="12797" width="5.85546875" style="7" customWidth="1"/>
    <col min="12798" max="12798" width="28.5703125" style="7" customWidth="1"/>
    <col min="12799" max="12799" width="10.85546875" style="7" customWidth="1"/>
    <col min="12800" max="12800" width="10.42578125" style="7" bestFit="1" customWidth="1"/>
    <col min="12801" max="12801" width="10.7109375" style="7" customWidth="1"/>
    <col min="12802" max="12802" width="10.7109375" style="7" bestFit="1" customWidth="1"/>
    <col min="12803" max="12803" width="15" style="7" bestFit="1" customWidth="1"/>
    <col min="12804" max="12804" width="9.28515625" style="7" bestFit="1" customWidth="1"/>
    <col min="12805" max="12805" width="13.140625" style="7" customWidth="1"/>
    <col min="12806" max="12806" width="11.28515625" style="7" customWidth="1"/>
    <col min="12807" max="12807" width="13" style="7" customWidth="1"/>
    <col min="12808" max="12808" width="10.7109375" style="7" customWidth="1"/>
    <col min="12809" max="12809" width="13.28515625" style="7" bestFit="1" customWidth="1"/>
    <col min="12810" max="12813" width="9.140625" style="7"/>
    <col min="12814" max="12814" width="12.42578125" style="7" bestFit="1" customWidth="1"/>
    <col min="12815" max="13052" width="9.140625" style="7"/>
    <col min="13053" max="13053" width="5.85546875" style="7" customWidth="1"/>
    <col min="13054" max="13054" width="28.5703125" style="7" customWidth="1"/>
    <col min="13055" max="13055" width="10.85546875" style="7" customWidth="1"/>
    <col min="13056" max="13056" width="10.42578125" style="7" bestFit="1" customWidth="1"/>
    <col min="13057" max="13057" width="10.7109375" style="7" customWidth="1"/>
    <col min="13058" max="13058" width="10.7109375" style="7" bestFit="1" customWidth="1"/>
    <col min="13059" max="13059" width="15" style="7" bestFit="1" customWidth="1"/>
    <col min="13060" max="13060" width="9.28515625" style="7" bestFit="1" customWidth="1"/>
    <col min="13061" max="13061" width="13.140625" style="7" customWidth="1"/>
    <col min="13062" max="13062" width="11.28515625" style="7" customWidth="1"/>
    <col min="13063" max="13063" width="13" style="7" customWidth="1"/>
    <col min="13064" max="13064" width="10.7109375" style="7" customWidth="1"/>
    <col min="13065" max="13065" width="13.28515625" style="7" bestFit="1" customWidth="1"/>
    <col min="13066" max="13069" width="9.140625" style="7"/>
    <col min="13070" max="13070" width="12.42578125" style="7" bestFit="1" customWidth="1"/>
    <col min="13071" max="13308" width="9.140625" style="7"/>
    <col min="13309" max="13309" width="5.85546875" style="7" customWidth="1"/>
    <col min="13310" max="13310" width="28.5703125" style="7" customWidth="1"/>
    <col min="13311" max="13311" width="10.85546875" style="7" customWidth="1"/>
    <col min="13312" max="13312" width="10.42578125" style="7" bestFit="1" customWidth="1"/>
    <col min="13313" max="13313" width="10.7109375" style="7" customWidth="1"/>
    <col min="13314" max="13314" width="10.7109375" style="7" bestFit="1" customWidth="1"/>
    <col min="13315" max="13315" width="15" style="7" bestFit="1" customWidth="1"/>
    <col min="13316" max="13316" width="9.28515625" style="7" bestFit="1" customWidth="1"/>
    <col min="13317" max="13317" width="13.140625" style="7" customWidth="1"/>
    <col min="13318" max="13318" width="11.28515625" style="7" customWidth="1"/>
    <col min="13319" max="13319" width="13" style="7" customWidth="1"/>
    <col min="13320" max="13320" width="10.7109375" style="7" customWidth="1"/>
    <col min="13321" max="13321" width="13.28515625" style="7" bestFit="1" customWidth="1"/>
    <col min="13322" max="13325" width="9.140625" style="7"/>
    <col min="13326" max="13326" width="12.42578125" style="7" bestFit="1" customWidth="1"/>
    <col min="13327" max="13564" width="9.140625" style="7"/>
    <col min="13565" max="13565" width="5.85546875" style="7" customWidth="1"/>
    <col min="13566" max="13566" width="28.5703125" style="7" customWidth="1"/>
    <col min="13567" max="13567" width="10.85546875" style="7" customWidth="1"/>
    <col min="13568" max="13568" width="10.42578125" style="7" bestFit="1" customWidth="1"/>
    <col min="13569" max="13569" width="10.7109375" style="7" customWidth="1"/>
    <col min="13570" max="13570" width="10.7109375" style="7" bestFit="1" customWidth="1"/>
    <col min="13571" max="13571" width="15" style="7" bestFit="1" customWidth="1"/>
    <col min="13572" max="13572" width="9.28515625" style="7" bestFit="1" customWidth="1"/>
    <col min="13573" max="13573" width="13.140625" style="7" customWidth="1"/>
    <col min="13574" max="13574" width="11.28515625" style="7" customWidth="1"/>
    <col min="13575" max="13575" width="13" style="7" customWidth="1"/>
    <col min="13576" max="13576" width="10.7109375" style="7" customWidth="1"/>
    <col min="13577" max="13577" width="13.28515625" style="7" bestFit="1" customWidth="1"/>
    <col min="13578" max="13581" width="9.140625" style="7"/>
    <col min="13582" max="13582" width="12.42578125" style="7" bestFit="1" customWidth="1"/>
    <col min="13583" max="13820" width="9.140625" style="7"/>
    <col min="13821" max="13821" width="5.85546875" style="7" customWidth="1"/>
    <col min="13822" max="13822" width="28.5703125" style="7" customWidth="1"/>
    <col min="13823" max="13823" width="10.85546875" style="7" customWidth="1"/>
    <col min="13824" max="13824" width="10.42578125" style="7" bestFit="1" customWidth="1"/>
    <col min="13825" max="13825" width="10.7109375" style="7" customWidth="1"/>
    <col min="13826" max="13826" width="10.7109375" style="7" bestFit="1" customWidth="1"/>
    <col min="13827" max="13827" width="15" style="7" bestFit="1" customWidth="1"/>
    <col min="13828" max="13828" width="9.28515625" style="7" bestFit="1" customWidth="1"/>
    <col min="13829" max="13829" width="13.140625" style="7" customWidth="1"/>
    <col min="13830" max="13830" width="11.28515625" style="7" customWidth="1"/>
    <col min="13831" max="13831" width="13" style="7" customWidth="1"/>
    <col min="13832" max="13832" width="10.7109375" style="7" customWidth="1"/>
    <col min="13833" max="13833" width="13.28515625" style="7" bestFit="1" customWidth="1"/>
    <col min="13834" max="13837" width="9.140625" style="7"/>
    <col min="13838" max="13838" width="12.42578125" style="7" bestFit="1" customWidth="1"/>
    <col min="13839" max="14076" width="9.140625" style="7"/>
    <col min="14077" max="14077" width="5.85546875" style="7" customWidth="1"/>
    <col min="14078" max="14078" width="28.5703125" style="7" customWidth="1"/>
    <col min="14079" max="14079" width="10.85546875" style="7" customWidth="1"/>
    <col min="14080" max="14080" width="10.42578125" style="7" bestFit="1" customWidth="1"/>
    <col min="14081" max="14081" width="10.7109375" style="7" customWidth="1"/>
    <col min="14082" max="14082" width="10.7109375" style="7" bestFit="1" customWidth="1"/>
    <col min="14083" max="14083" width="15" style="7" bestFit="1" customWidth="1"/>
    <col min="14084" max="14084" width="9.28515625" style="7" bestFit="1" customWidth="1"/>
    <col min="14085" max="14085" width="13.140625" style="7" customWidth="1"/>
    <col min="14086" max="14086" width="11.28515625" style="7" customWidth="1"/>
    <col min="14087" max="14087" width="13" style="7" customWidth="1"/>
    <col min="14088" max="14088" width="10.7109375" style="7" customWidth="1"/>
    <col min="14089" max="14089" width="13.28515625" style="7" bestFit="1" customWidth="1"/>
    <col min="14090" max="14093" width="9.140625" style="7"/>
    <col min="14094" max="14094" width="12.42578125" style="7" bestFit="1" customWidth="1"/>
    <col min="14095" max="14332" width="9.140625" style="7"/>
    <col min="14333" max="14333" width="5.85546875" style="7" customWidth="1"/>
    <col min="14334" max="14334" width="28.5703125" style="7" customWidth="1"/>
    <col min="14335" max="14335" width="10.85546875" style="7" customWidth="1"/>
    <col min="14336" max="14336" width="10.42578125" style="7" bestFit="1" customWidth="1"/>
    <col min="14337" max="14337" width="10.7109375" style="7" customWidth="1"/>
    <col min="14338" max="14338" width="10.7109375" style="7" bestFit="1" customWidth="1"/>
    <col min="14339" max="14339" width="15" style="7" bestFit="1" customWidth="1"/>
    <col min="14340" max="14340" width="9.28515625" style="7" bestFit="1" customWidth="1"/>
    <col min="14341" max="14341" width="13.140625" style="7" customWidth="1"/>
    <col min="14342" max="14342" width="11.28515625" style="7" customWidth="1"/>
    <col min="14343" max="14343" width="13" style="7" customWidth="1"/>
    <col min="14344" max="14344" width="10.7109375" style="7" customWidth="1"/>
    <col min="14345" max="14345" width="13.28515625" style="7" bestFit="1" customWidth="1"/>
    <col min="14346" max="14349" width="9.140625" style="7"/>
    <col min="14350" max="14350" width="12.42578125" style="7" bestFit="1" customWidth="1"/>
    <col min="14351" max="14588" width="9.140625" style="7"/>
    <col min="14589" max="14589" width="5.85546875" style="7" customWidth="1"/>
    <col min="14590" max="14590" width="28.5703125" style="7" customWidth="1"/>
    <col min="14591" max="14591" width="10.85546875" style="7" customWidth="1"/>
    <col min="14592" max="14592" width="10.42578125" style="7" bestFit="1" customWidth="1"/>
    <col min="14593" max="14593" width="10.7109375" style="7" customWidth="1"/>
    <col min="14594" max="14594" width="10.7109375" style="7" bestFit="1" customWidth="1"/>
    <col min="14595" max="14595" width="15" style="7" bestFit="1" customWidth="1"/>
    <col min="14596" max="14596" width="9.28515625" style="7" bestFit="1" customWidth="1"/>
    <col min="14597" max="14597" width="13.140625" style="7" customWidth="1"/>
    <col min="14598" max="14598" width="11.28515625" style="7" customWidth="1"/>
    <col min="14599" max="14599" width="13" style="7" customWidth="1"/>
    <col min="14600" max="14600" width="10.7109375" style="7" customWidth="1"/>
    <col min="14601" max="14601" width="13.28515625" style="7" bestFit="1" customWidth="1"/>
    <col min="14602" max="14605" width="9.140625" style="7"/>
    <col min="14606" max="14606" width="12.42578125" style="7" bestFit="1" customWidth="1"/>
    <col min="14607" max="14844" width="9.140625" style="7"/>
    <col min="14845" max="14845" width="5.85546875" style="7" customWidth="1"/>
    <col min="14846" max="14846" width="28.5703125" style="7" customWidth="1"/>
    <col min="14847" max="14847" width="10.85546875" style="7" customWidth="1"/>
    <col min="14848" max="14848" width="10.42578125" style="7" bestFit="1" customWidth="1"/>
    <col min="14849" max="14849" width="10.7109375" style="7" customWidth="1"/>
    <col min="14850" max="14850" width="10.7109375" style="7" bestFit="1" customWidth="1"/>
    <col min="14851" max="14851" width="15" style="7" bestFit="1" customWidth="1"/>
    <col min="14852" max="14852" width="9.28515625" style="7" bestFit="1" customWidth="1"/>
    <col min="14853" max="14853" width="13.140625" style="7" customWidth="1"/>
    <col min="14854" max="14854" width="11.28515625" style="7" customWidth="1"/>
    <col min="14855" max="14855" width="13" style="7" customWidth="1"/>
    <col min="14856" max="14856" width="10.7109375" style="7" customWidth="1"/>
    <col min="14857" max="14857" width="13.28515625" style="7" bestFit="1" customWidth="1"/>
    <col min="14858" max="14861" width="9.140625" style="7"/>
    <col min="14862" max="14862" width="12.42578125" style="7" bestFit="1" customWidth="1"/>
    <col min="14863" max="15100" width="9.140625" style="7"/>
    <col min="15101" max="15101" width="5.85546875" style="7" customWidth="1"/>
    <col min="15102" max="15102" width="28.5703125" style="7" customWidth="1"/>
    <col min="15103" max="15103" width="10.85546875" style="7" customWidth="1"/>
    <col min="15104" max="15104" width="10.42578125" style="7" bestFit="1" customWidth="1"/>
    <col min="15105" max="15105" width="10.7109375" style="7" customWidth="1"/>
    <col min="15106" max="15106" width="10.7109375" style="7" bestFit="1" customWidth="1"/>
    <col min="15107" max="15107" width="15" style="7" bestFit="1" customWidth="1"/>
    <col min="15108" max="15108" width="9.28515625" style="7" bestFit="1" customWidth="1"/>
    <col min="15109" max="15109" width="13.140625" style="7" customWidth="1"/>
    <col min="15110" max="15110" width="11.28515625" style="7" customWidth="1"/>
    <col min="15111" max="15111" width="13" style="7" customWidth="1"/>
    <col min="15112" max="15112" width="10.7109375" style="7" customWidth="1"/>
    <col min="15113" max="15113" width="13.28515625" style="7" bestFit="1" customWidth="1"/>
    <col min="15114" max="15117" width="9.140625" style="7"/>
    <col min="15118" max="15118" width="12.42578125" style="7" bestFit="1" customWidth="1"/>
    <col min="15119" max="15356" width="9.140625" style="7"/>
    <col min="15357" max="15357" width="5.85546875" style="7" customWidth="1"/>
    <col min="15358" max="15358" width="28.5703125" style="7" customWidth="1"/>
    <col min="15359" max="15359" width="10.85546875" style="7" customWidth="1"/>
    <col min="15360" max="15360" width="10.42578125" style="7" bestFit="1" customWidth="1"/>
    <col min="15361" max="15361" width="10.7109375" style="7" customWidth="1"/>
    <col min="15362" max="15362" width="10.7109375" style="7" bestFit="1" customWidth="1"/>
    <col min="15363" max="15363" width="15" style="7" bestFit="1" customWidth="1"/>
    <col min="15364" max="15364" width="9.28515625" style="7" bestFit="1" customWidth="1"/>
    <col min="15365" max="15365" width="13.140625" style="7" customWidth="1"/>
    <col min="15366" max="15366" width="11.28515625" style="7" customWidth="1"/>
    <col min="15367" max="15367" width="13" style="7" customWidth="1"/>
    <col min="15368" max="15368" width="10.7109375" style="7" customWidth="1"/>
    <col min="15369" max="15369" width="13.28515625" style="7" bestFit="1" customWidth="1"/>
    <col min="15370" max="15373" width="9.140625" style="7"/>
    <col min="15374" max="15374" width="12.42578125" style="7" bestFit="1" customWidth="1"/>
    <col min="15375" max="15612" width="9.140625" style="7"/>
    <col min="15613" max="15613" width="5.85546875" style="7" customWidth="1"/>
    <col min="15614" max="15614" width="28.5703125" style="7" customWidth="1"/>
    <col min="15615" max="15615" width="10.85546875" style="7" customWidth="1"/>
    <col min="15616" max="15616" width="10.42578125" style="7" bestFit="1" customWidth="1"/>
    <col min="15617" max="15617" width="10.7109375" style="7" customWidth="1"/>
    <col min="15618" max="15618" width="10.7109375" style="7" bestFit="1" customWidth="1"/>
    <col min="15619" max="15619" width="15" style="7" bestFit="1" customWidth="1"/>
    <col min="15620" max="15620" width="9.28515625" style="7" bestFit="1" customWidth="1"/>
    <col min="15621" max="15621" width="13.140625" style="7" customWidth="1"/>
    <col min="15622" max="15622" width="11.28515625" style="7" customWidth="1"/>
    <col min="15623" max="15623" width="13" style="7" customWidth="1"/>
    <col min="15624" max="15624" width="10.7109375" style="7" customWidth="1"/>
    <col min="15625" max="15625" width="13.28515625" style="7" bestFit="1" customWidth="1"/>
    <col min="15626" max="15629" width="9.140625" style="7"/>
    <col min="15630" max="15630" width="12.42578125" style="7" bestFit="1" customWidth="1"/>
    <col min="15631" max="15868" width="9.140625" style="7"/>
    <col min="15869" max="15869" width="5.85546875" style="7" customWidth="1"/>
    <col min="15870" max="15870" width="28.5703125" style="7" customWidth="1"/>
    <col min="15871" max="15871" width="10.85546875" style="7" customWidth="1"/>
    <col min="15872" max="15872" width="10.42578125" style="7" bestFit="1" customWidth="1"/>
    <col min="15873" max="15873" width="10.7109375" style="7" customWidth="1"/>
    <col min="15874" max="15874" width="10.7109375" style="7" bestFit="1" customWidth="1"/>
    <col min="15875" max="15875" width="15" style="7" bestFit="1" customWidth="1"/>
    <col min="15876" max="15876" width="9.28515625" style="7" bestFit="1" customWidth="1"/>
    <col min="15877" max="15877" width="13.140625" style="7" customWidth="1"/>
    <col min="15878" max="15878" width="11.28515625" style="7" customWidth="1"/>
    <col min="15879" max="15879" width="13" style="7" customWidth="1"/>
    <col min="15880" max="15880" width="10.7109375" style="7" customWidth="1"/>
    <col min="15881" max="15881" width="13.28515625" style="7" bestFit="1" customWidth="1"/>
    <col min="15882" max="15885" width="9.140625" style="7"/>
    <col min="15886" max="15886" width="12.42578125" style="7" bestFit="1" customWidth="1"/>
    <col min="15887" max="16124" width="9.140625" style="7"/>
    <col min="16125" max="16125" width="5.85546875" style="7" customWidth="1"/>
    <col min="16126" max="16126" width="28.5703125" style="7" customWidth="1"/>
    <col min="16127" max="16127" width="10.85546875" style="7" customWidth="1"/>
    <col min="16128" max="16128" width="10.42578125" style="7" bestFit="1" customWidth="1"/>
    <col min="16129" max="16129" width="10.7109375" style="7" customWidth="1"/>
    <col min="16130" max="16130" width="10.7109375" style="7" bestFit="1" customWidth="1"/>
    <col min="16131" max="16131" width="15" style="7" bestFit="1" customWidth="1"/>
    <col min="16132" max="16132" width="9.28515625" style="7" bestFit="1" customWidth="1"/>
    <col min="16133" max="16133" width="13.140625" style="7" customWidth="1"/>
    <col min="16134" max="16134" width="11.28515625" style="7" customWidth="1"/>
    <col min="16135" max="16135" width="13" style="7" customWidth="1"/>
    <col min="16136" max="16136" width="10.7109375" style="7" customWidth="1"/>
    <col min="16137" max="16137" width="13.28515625" style="7" bestFit="1" customWidth="1"/>
    <col min="16138" max="16141" width="9.140625" style="7"/>
    <col min="16142" max="16142" width="12.42578125" style="7" bestFit="1" customWidth="1"/>
    <col min="16143" max="16384" width="9.140625" style="7"/>
  </cols>
  <sheetData>
    <row r="1" spans="1:8" ht="18.75" x14ac:dyDescent="0.25">
      <c r="A1" s="105" t="s">
        <v>60</v>
      </c>
      <c r="B1" s="105"/>
      <c r="C1" s="105"/>
      <c r="D1" s="105"/>
      <c r="E1" s="105"/>
      <c r="F1" s="105"/>
      <c r="G1" s="105"/>
      <c r="H1" s="105"/>
    </row>
    <row r="2" spans="1:8" ht="19.5" customHeight="1" x14ac:dyDescent="0.25">
      <c r="A2" s="107" t="s">
        <v>73</v>
      </c>
      <c r="B2" s="107"/>
      <c r="C2" s="107"/>
      <c r="D2" s="107"/>
      <c r="E2" s="107"/>
      <c r="F2" s="107"/>
      <c r="G2" s="107"/>
      <c r="H2" s="107"/>
    </row>
    <row r="3" spans="1:8" ht="18.75" customHeight="1" x14ac:dyDescent="0.25">
      <c r="A3" s="108" t="s">
        <v>61</v>
      </c>
      <c r="B3" s="108"/>
      <c r="C3" s="108"/>
      <c r="D3" s="108"/>
      <c r="E3" s="108"/>
      <c r="F3" s="108"/>
      <c r="G3" s="108"/>
      <c r="H3" s="10"/>
    </row>
    <row r="4" spans="1:8" s="8" customFormat="1" ht="23.25" customHeight="1" x14ac:dyDescent="0.25">
      <c r="A4" s="111" t="s">
        <v>0</v>
      </c>
      <c r="B4" s="113" t="s">
        <v>51</v>
      </c>
      <c r="C4" s="114" t="s">
        <v>2</v>
      </c>
      <c r="D4" s="116" t="s">
        <v>52</v>
      </c>
      <c r="E4" s="117"/>
      <c r="F4" s="118"/>
      <c r="G4" s="113" t="s">
        <v>47</v>
      </c>
    </row>
    <row r="5" spans="1:8" s="8" customFormat="1" ht="31.5" x14ac:dyDescent="0.25">
      <c r="A5" s="112"/>
      <c r="B5" s="113"/>
      <c r="C5" s="115"/>
      <c r="D5" s="12" t="s">
        <v>15</v>
      </c>
      <c r="E5" s="13" t="s">
        <v>66</v>
      </c>
      <c r="F5" s="13" t="s">
        <v>67</v>
      </c>
      <c r="G5" s="113"/>
    </row>
    <row r="6" spans="1:8" ht="21" customHeight="1" x14ac:dyDescent="0.25">
      <c r="A6" s="14">
        <v>1</v>
      </c>
      <c r="B6" s="15" t="s">
        <v>54</v>
      </c>
      <c r="C6" s="16" t="s">
        <v>55</v>
      </c>
      <c r="D6" s="17">
        <v>100</v>
      </c>
      <c r="E6" s="18">
        <v>15000</v>
      </c>
      <c r="F6" s="18">
        <f t="shared" ref="F6:F12" si="0">E6*D6</f>
        <v>1500000</v>
      </c>
      <c r="G6" s="19"/>
    </row>
    <row r="7" spans="1:8" ht="18" customHeight="1" x14ac:dyDescent="0.25">
      <c r="A7" s="14">
        <v>2</v>
      </c>
      <c r="B7" s="15" t="s">
        <v>56</v>
      </c>
      <c r="C7" s="16" t="s">
        <v>57</v>
      </c>
      <c r="D7" s="17">
        <v>2</v>
      </c>
      <c r="E7" s="18">
        <v>1000000</v>
      </c>
      <c r="F7" s="18">
        <f t="shared" si="0"/>
        <v>2000000</v>
      </c>
      <c r="G7" s="19"/>
    </row>
    <row r="8" spans="1:8" ht="18" customHeight="1" x14ac:dyDescent="0.25">
      <c r="A8" s="14">
        <v>3</v>
      </c>
      <c r="B8" s="15" t="s">
        <v>62</v>
      </c>
      <c r="C8" s="16" t="s">
        <v>57</v>
      </c>
      <c r="D8" s="17">
        <v>2</v>
      </c>
      <c r="E8" s="18">
        <v>600000</v>
      </c>
      <c r="F8" s="18">
        <f t="shared" si="0"/>
        <v>1200000</v>
      </c>
      <c r="G8" s="19"/>
    </row>
    <row r="9" spans="1:8" ht="19.899999999999999" customHeight="1" x14ac:dyDescent="0.25">
      <c r="A9" s="14">
        <v>4</v>
      </c>
      <c r="B9" s="15" t="s">
        <v>65</v>
      </c>
      <c r="C9" s="16" t="s">
        <v>58</v>
      </c>
      <c r="D9" s="17">
        <v>1</v>
      </c>
      <c r="E9" s="18">
        <v>1000000</v>
      </c>
      <c r="F9" s="18">
        <f t="shared" si="0"/>
        <v>1000000</v>
      </c>
      <c r="G9" s="19"/>
    </row>
    <row r="10" spans="1:8" ht="19.149999999999999" customHeight="1" x14ac:dyDescent="0.25">
      <c r="A10" s="14">
        <v>5</v>
      </c>
      <c r="B10" s="15" t="s">
        <v>53</v>
      </c>
      <c r="C10" s="20" t="s">
        <v>59</v>
      </c>
      <c r="D10" s="17">
        <v>100</v>
      </c>
      <c r="E10" s="18">
        <v>50000</v>
      </c>
      <c r="F10" s="18">
        <f t="shared" si="0"/>
        <v>5000000</v>
      </c>
      <c r="G10" s="19"/>
    </row>
    <row r="11" spans="1:8" ht="19.149999999999999" customHeight="1" x14ac:dyDescent="0.25">
      <c r="A11" s="14">
        <v>6</v>
      </c>
      <c r="B11" s="15" t="s">
        <v>64</v>
      </c>
      <c r="C11" s="20" t="s">
        <v>59</v>
      </c>
      <c r="D11" s="17">
        <v>100</v>
      </c>
      <c r="E11" s="18">
        <v>100000</v>
      </c>
      <c r="F11" s="18">
        <f t="shared" si="0"/>
        <v>10000000</v>
      </c>
      <c r="G11" s="19"/>
    </row>
    <row r="12" spans="1:8" ht="21.6" customHeight="1" x14ac:dyDescent="0.25">
      <c r="A12" s="14">
        <v>7</v>
      </c>
      <c r="B12" s="15" t="s">
        <v>63</v>
      </c>
      <c r="C12" s="20" t="s">
        <v>59</v>
      </c>
      <c r="D12" s="17">
        <v>2</v>
      </c>
      <c r="E12" s="18">
        <v>300000</v>
      </c>
      <c r="F12" s="18">
        <f t="shared" si="0"/>
        <v>600000</v>
      </c>
      <c r="G12" s="19"/>
    </row>
    <row r="13" spans="1:8" s="9" customFormat="1" ht="15.75" x14ac:dyDescent="0.25">
      <c r="A13" s="109" t="s">
        <v>48</v>
      </c>
      <c r="B13" s="110"/>
      <c r="C13" s="21"/>
      <c r="D13" s="21"/>
      <c r="E13" s="21"/>
      <c r="F13" s="22">
        <f>SUM(F6:F12)</f>
        <v>21300000</v>
      </c>
      <c r="G13" s="21"/>
    </row>
    <row r="14" spans="1:8" x14ac:dyDescent="0.25">
      <c r="B14" s="8"/>
      <c r="D14" s="106"/>
      <c r="E14" s="106"/>
      <c r="F14" s="106"/>
      <c r="G14" s="106"/>
      <c r="H14" s="106"/>
    </row>
    <row r="15" spans="1:8" x14ac:dyDescent="0.25">
      <c r="A15" s="11"/>
      <c r="E15" s="9"/>
    </row>
    <row r="16" spans="1:8" x14ac:dyDescent="0.25">
      <c r="A16" s="11"/>
      <c r="E16" s="9"/>
    </row>
    <row r="17" spans="2:8" x14ac:dyDescent="0.25">
      <c r="E17" s="9"/>
    </row>
    <row r="18" spans="2:8" x14ac:dyDescent="0.25">
      <c r="E18" s="9"/>
    </row>
    <row r="19" spans="2:8" x14ac:dyDescent="0.25">
      <c r="E19" s="9"/>
    </row>
    <row r="20" spans="2:8" x14ac:dyDescent="0.25">
      <c r="E20" s="9"/>
    </row>
    <row r="21" spans="2:8" x14ac:dyDescent="0.25">
      <c r="B21" s="8"/>
      <c r="D21" s="106"/>
      <c r="E21" s="106"/>
      <c r="F21" s="106"/>
      <c r="G21" s="106"/>
      <c r="H21" s="106"/>
    </row>
  </sheetData>
  <mergeCells count="11">
    <mergeCell ref="A1:H1"/>
    <mergeCell ref="D14:H14"/>
    <mergeCell ref="D21:H21"/>
    <mergeCell ref="A2:H2"/>
    <mergeCell ref="A3:G3"/>
    <mergeCell ref="A13:B13"/>
    <mergeCell ref="A4:A5"/>
    <mergeCell ref="B4:B5"/>
    <mergeCell ref="C4:C5"/>
    <mergeCell ref="D4:F4"/>
    <mergeCell ref="G4:G5"/>
  </mergeCells>
  <pageMargins left="0.7" right="0.38" top="0.5699999999999999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Theo Đăng ký</vt:lpstr>
      <vt:lpstr>PL 01 Dự kiến kế hoạch</vt:lpstr>
      <vt:lpstr>PL 02</vt:lpstr>
      <vt:lpstr>'PL 01 Dự kiến kế hoạch'!Print_Titles</vt:lpstr>
      <vt:lpstr>'Theo Đăng ký'!Print_Titles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maithuy286@gmail.com</dc:creator>
  <cp:lastModifiedBy>hoahiep</cp:lastModifiedBy>
  <cp:lastPrinted>2026-05-06T01:58:59Z</cp:lastPrinted>
  <dcterms:created xsi:type="dcterms:W3CDTF">2024-08-21T00:31:09Z</dcterms:created>
  <dcterms:modified xsi:type="dcterms:W3CDTF">2026-05-06T10:02:49Z</dcterms:modified>
</cp:coreProperties>
</file>